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omments1.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3.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4.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5.xml" ContentType="application/vnd.openxmlformats-officedocument.spreadsheetml.comments+xml"/>
  <Override PartName="/xl/drawings/drawing13.xml" ContentType="application/vnd.openxmlformats-officedocument.drawing+xml"/>
  <Override PartName="/xl/drawings/drawing14.xml" ContentType="application/vnd.openxmlformats-officedocument.drawing+xml"/>
  <Override PartName="/xl/comments6.xml" ContentType="application/vnd.openxmlformats-officedocument.spreadsheetml.comments+xml"/>
  <Override PartName="/xl/drawings/drawing15.xml" ContentType="application/vnd.openxmlformats-officedocument.drawing+xml"/>
  <Override PartName="/xl/drawings/drawing16.xml" ContentType="application/vnd.openxmlformats-officedocument.drawing+xml"/>
  <Override PartName="/xl/comments7.xml" ContentType="application/vnd.openxmlformats-officedocument.spreadsheetml.comments+xml"/>
  <Override PartName="/xl/drawings/drawing17.xml" ContentType="application/vnd.openxmlformats-officedocument.drawing+xml"/>
  <Override PartName="/xl/comments8.xml" ContentType="application/vnd.openxmlformats-officedocument.spreadsheetml.comments+xml"/>
  <Override PartName="/xl/drawings/drawing18.xml" ContentType="application/vnd.openxmlformats-officedocument.drawing+xml"/>
  <Override PartName="/xl/comments9.xml" ContentType="application/vnd.openxmlformats-officedocument.spreadsheetml.comments+xml"/>
  <Override PartName="/xl/drawings/drawing19.xml" ContentType="application/vnd.openxmlformats-officedocument.drawing+xml"/>
  <Override PartName="/xl/comments10.xml" ContentType="application/vnd.openxmlformats-officedocument.spreadsheetml.comments+xml"/>
  <Override PartName="/xl/drawings/drawing20.xml" ContentType="application/vnd.openxmlformats-officedocument.drawing+xml"/>
  <Override PartName="/xl/comments11.xml" ContentType="application/vnd.openxmlformats-officedocument.spreadsheetml.comments+xml"/>
  <Override PartName="/xl/drawings/drawing21.xml" ContentType="application/vnd.openxmlformats-officedocument.drawing+xml"/>
  <Override PartName="/xl/comments12.xml" ContentType="application/vnd.openxmlformats-officedocument.spreadsheetml.comments+xml"/>
  <Override PartName="/xl/drawings/drawing22.xml" ContentType="application/vnd.openxmlformats-officedocument.drawing+xml"/>
  <Override PartName="/xl/comments13.xml" ContentType="application/vnd.openxmlformats-officedocument.spreadsheetml.comments+xml"/>
  <Override PartName="/xl/drawings/drawing23.xml" ContentType="application/vnd.openxmlformats-officedocument.drawing+xml"/>
  <Override PartName="/xl/comments1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codeName="ThisWorkbook" defaultThemeVersion="166925"/>
  <mc:AlternateContent xmlns:mc="http://schemas.openxmlformats.org/markup-compatibility/2006">
    <mc:Choice Requires="x15">
      <x15ac:absPath xmlns:x15ac="http://schemas.microsoft.com/office/spreadsheetml/2010/11/ac" url="\\192.168.0.2\業務管理\026_支払請求書\●2025.10.21～支払請求書\"/>
    </mc:Choice>
  </mc:AlternateContent>
  <xr:revisionPtr revIDLastSave="0" documentId="13_ncr:1_{391F5A01-B454-4814-BB8B-EE9CE7CE0CDE}" xr6:coauthVersionLast="47" xr6:coauthVersionMax="47" xr10:uidLastSave="{00000000-0000-0000-0000-000000000000}"/>
  <bookViews>
    <workbookView showSheetTabs="0" xWindow="28680" yWindow="-570" windowWidth="29040" windowHeight="15720" tabRatio="878" firstSheet="1" xr2:uid="{95EFC650-D078-4C1B-A88D-633B9F53EA8D}"/>
  </bookViews>
  <sheets>
    <sheet name="基本情報(必須)" sheetId="1" r:id="rId1"/>
    <sheet name="請求書総括表" sheetId="14" r:id="rId2"/>
    <sheet name="請求書総括表 (手入力用)" sheetId="50" r:id="rId3"/>
    <sheet name="設定シート" sheetId="15" state="hidden" r:id="rId4"/>
    <sheet name="リスト" sheetId="35" state="hidden" r:id="rId5"/>
    <sheet name="説明シート" sheetId="33" state="hidden" r:id="rId6"/>
    <sheet name="①請求書（指定様式_請負）1" sheetId="2" r:id="rId7"/>
    <sheet name="①物品請求　内訳書1" sheetId="40" r:id="rId8"/>
    <sheet name="①請求書（指定様式_請負）2" sheetId="28" r:id="rId9"/>
    <sheet name="①物品請求　内訳書2" sheetId="46" r:id="rId10"/>
    <sheet name="①請求書（指定様式_請負）3" sheetId="29" r:id="rId11"/>
    <sheet name="①物品請求　内訳書3" sheetId="47" r:id="rId12"/>
    <sheet name="①請求書（指定様式_請負）4" sheetId="30" r:id="rId13"/>
    <sheet name="①物品請求　内訳書4" sheetId="45" r:id="rId14"/>
    <sheet name="①請求書（指定様式_請負）5" sheetId="31" r:id="rId15"/>
    <sheet name="①物品請求　内訳書5" sheetId="48" r:id="rId16"/>
    <sheet name="①請求書（指定様式_請負）6" sheetId="32" r:id="rId17"/>
    <sheet name="①物品請求　内訳書6" sheetId="49" r:id="rId18"/>
    <sheet name="①出面明細書（指定様式_労務）" sheetId="37" r:id="rId19"/>
    <sheet name="②請求書（指定様式_労務）" sheetId="4" r:id="rId20"/>
    <sheet name="②出面明細書（指定様式_労務）" sheetId="5" r:id="rId21"/>
    <sheet name="②請求書（指定様式_労務）会費対象外" sheetId="42" r:id="rId22"/>
    <sheet name="②出面明細書（指定様式_労務）会費対象外" sheetId="43" r:id="rId23"/>
    <sheet name="③請求書（指定様式_一般諸工事・その他）" sheetId="3" r:id="rId24"/>
    <sheet name="③出面明細書（指定様式_一般諸工事・その他）" sheetId="51" r:id="rId25"/>
    <sheet name="③請求書（指定様式_一般諸工事・その他）会費対象外" sheetId="41" r:id="rId26"/>
  </sheets>
  <definedNames>
    <definedName name="_xlnm._FilterDatabase" localSheetId="4" hidden="1">リスト!$B$2:$I$31</definedName>
    <definedName name="_xlnm.Print_Area" localSheetId="18">'①出面明細書（指定様式_労務）'!$B$2:$AB$56</definedName>
    <definedName name="_xlnm.Print_Area" localSheetId="6">'①請求書（指定様式_請負）1'!$B$2:$Z$25</definedName>
    <definedName name="_xlnm.Print_Area" localSheetId="8">'①請求書（指定様式_請負）2'!$B$2:$Z$25</definedName>
    <definedName name="_xlnm.Print_Area" localSheetId="10">'①請求書（指定様式_請負）3'!$B$2:$Z$25</definedName>
    <definedName name="_xlnm.Print_Area" localSheetId="12">'①請求書（指定様式_請負）4'!$B$2:$Z$25</definedName>
    <definedName name="_xlnm.Print_Area" localSheetId="14">'①請求書（指定様式_請負）5'!$B$2:$Z$25</definedName>
    <definedName name="_xlnm.Print_Area" localSheetId="16">'①請求書（指定様式_請負）6'!$B$2:$Z$25</definedName>
    <definedName name="_xlnm.Print_Area" localSheetId="7">'①物品請求　内訳書1'!$B$2:$AJ$28</definedName>
    <definedName name="_xlnm.Print_Area" localSheetId="9">'①物品請求　内訳書2'!$B$2:$AJ$28</definedName>
    <definedName name="_xlnm.Print_Area" localSheetId="11">'①物品請求　内訳書3'!$B$2:$AJ$28</definedName>
    <definedName name="_xlnm.Print_Area" localSheetId="13">'①物品請求　内訳書4'!$B$2:$AJ$28</definedName>
    <definedName name="_xlnm.Print_Area" localSheetId="15">'①物品請求　内訳書5'!$B$2:$AJ$28</definedName>
    <definedName name="_xlnm.Print_Area" localSheetId="17">'①物品請求　内訳書6'!$B$2:$AJ$28</definedName>
    <definedName name="_xlnm.Print_Area" localSheetId="20">'②出面明細書（指定様式_労務）'!$B$1:$BL$54</definedName>
    <definedName name="_xlnm.Print_Area" localSheetId="22">'②出面明細書（指定様式_労務）会費対象外'!$B$1:$BL$54</definedName>
    <definedName name="_xlnm.Print_Area" localSheetId="19">'②請求書（指定様式_労務）'!$B$2:$X$37</definedName>
    <definedName name="_xlnm.Print_Area" localSheetId="21">'②請求書（指定様式_労務）会費対象外'!$B$2:$X$37</definedName>
    <definedName name="_xlnm.Print_Area" localSheetId="24">'③出面明細書（指定様式_一般諸工事・その他）'!$B$1:$AF$53</definedName>
    <definedName name="_xlnm.Print_Area" localSheetId="23">'③請求書（指定様式_一般諸工事・その他）'!$B$2:$AB$30</definedName>
    <definedName name="_xlnm.Print_Area" localSheetId="25">'③請求書（指定様式_一般諸工事・その他）会費対象外'!$B$2:$AB$30</definedName>
    <definedName name="_xlnm.Print_Area" localSheetId="1">請求書総括表!$B$2:$AH$43</definedName>
    <definedName name="_xlnm.Print_Area" localSheetId="2">'請求書総括表 (手入力用)'!$B$2:$AH$43</definedName>
    <definedName name="_xlnm.Print_Titles" localSheetId="18">'①出面明細書（指定様式_労務）'!$B:$D</definedName>
    <definedName name="_xlnm.Print_Titles" localSheetId="20">'②出面明細書（指定様式_労務）'!$B:$D</definedName>
    <definedName name="_xlnm.Print_Titles" localSheetId="22">'②出面明細書（指定様式_労務）会費対象外'!$B:$D</definedName>
    <definedName name="_xlnm.Print_Titles" localSheetId="24">'③出面明細書（指定様式_一般諸工事・その他）'!$B:$D</definedName>
    <definedName name="SG">リスト!$E$57:$E$87</definedName>
    <definedName name="SGD">リスト!$G$57:$G$87</definedName>
    <definedName name="SGZ">リスト!$I$57:$I$87</definedName>
    <definedName name="SRT">リスト!$F$57:$F$87</definedName>
    <definedName name="注文書無し">リスト!$H$57:$H$87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G23" i="30" l="1"/>
  <c r="AD2" i="50" a="1"/>
  <c r="AD2" i="50" s="1"/>
  <c r="U2" i="4" a="1"/>
  <c r="U2" i="4" s="1"/>
  <c r="AB5" i="51" a="1"/>
  <c r="AB5" i="51" s="1"/>
  <c r="B14" i="51"/>
  <c r="B15" i="51" s="1"/>
  <c r="B16" i="51" s="1"/>
  <c r="B17" i="51" s="1"/>
  <c r="B18" i="51" s="1"/>
  <c r="B19" i="51" s="1"/>
  <c r="B20" i="51" s="1"/>
  <c r="B21" i="51" s="1"/>
  <c r="B22" i="51" s="1"/>
  <c r="B23" i="51" s="1"/>
  <c r="B24" i="51" s="1"/>
  <c r="B25" i="51" s="1"/>
  <c r="B26" i="51" s="1"/>
  <c r="B27" i="51" s="1"/>
  <c r="B28" i="51" s="1"/>
  <c r="B29" i="51" s="1"/>
  <c r="B30" i="51" s="1"/>
  <c r="B31" i="51" s="1"/>
  <c r="B32" i="51" s="1"/>
  <c r="B33" i="51" s="1"/>
  <c r="B34" i="51" s="1"/>
  <c r="B35" i="51" s="1"/>
  <c r="B36" i="51" s="1"/>
  <c r="B37" i="51" s="1"/>
  <c r="B38" i="51" s="1"/>
  <c r="B39" i="51" s="1"/>
  <c r="B40" i="51" s="1"/>
  <c r="B41" i="51" s="1"/>
  <c r="B42" i="51" s="1"/>
  <c r="B43" i="51" s="1"/>
  <c r="B44" i="51" s="1"/>
  <c r="Y2" i="41" a="1"/>
  <c r="Y2" i="41" s="1"/>
  <c r="Y2" i="3" a="1"/>
  <c r="Y2" i="3" s="1"/>
  <c r="B15" i="43"/>
  <c r="B16" i="43"/>
  <c r="B17" i="43" s="1"/>
  <c r="B18" i="43" s="1"/>
  <c r="B19" i="43" s="1"/>
  <c r="B20" i="43" s="1"/>
  <c r="B21" i="43" s="1"/>
  <c r="B22" i="43" s="1"/>
  <c r="B23" i="43" s="1"/>
  <c r="B24" i="43" s="1"/>
  <c r="B25" i="43" s="1"/>
  <c r="B26" i="43" s="1"/>
  <c r="B27" i="43" s="1"/>
  <c r="B28" i="43" s="1"/>
  <c r="B29" i="43" s="1"/>
  <c r="B30" i="43" s="1"/>
  <c r="B31" i="43" s="1"/>
  <c r="B32" i="43" s="1"/>
  <c r="B33" i="43" s="1"/>
  <c r="B34" i="43" s="1"/>
  <c r="B35" i="43" s="1"/>
  <c r="B36" i="43" s="1"/>
  <c r="B37" i="43" s="1"/>
  <c r="B38" i="43" s="1"/>
  <c r="B39" i="43" s="1"/>
  <c r="B40" i="43" s="1"/>
  <c r="B41" i="43" s="1"/>
  <c r="B42" i="43" s="1"/>
  <c r="B43" i="43" s="1"/>
  <c r="B44" i="43" s="1"/>
  <c r="B45" i="43" s="1"/>
  <c r="AB5" i="43" a="1"/>
  <c r="AB5" i="43" s="1"/>
  <c r="U2" i="42" a="1"/>
  <c r="U2" i="42" s="1"/>
  <c r="AB5" i="5" a="1"/>
  <c r="AB5" i="5" s="1"/>
  <c r="B15" i="5"/>
  <c r="B16" i="5" s="1"/>
  <c r="B17" i="5" s="1"/>
  <c r="B18" i="5" s="1"/>
  <c r="B19" i="5" s="1"/>
  <c r="B20" i="5" s="1"/>
  <c r="B21" i="5" s="1"/>
  <c r="B22" i="5" s="1"/>
  <c r="B23" i="5" s="1"/>
  <c r="B24" i="5" s="1"/>
  <c r="B25" i="5" s="1"/>
  <c r="B26" i="5" s="1"/>
  <c r="B27" i="5" s="1"/>
  <c r="B28" i="5" s="1"/>
  <c r="B29" i="5" s="1"/>
  <c r="B30" i="5" s="1"/>
  <c r="B31" i="5" s="1"/>
  <c r="B32" i="5" s="1"/>
  <c r="B33" i="5" s="1"/>
  <c r="B34" i="5" s="1"/>
  <c r="B35" i="5" s="1"/>
  <c r="B36" i="5" s="1"/>
  <c r="B37" i="5" s="1"/>
  <c r="B38" i="5" s="1"/>
  <c r="B39" i="5" s="1"/>
  <c r="B40" i="5" s="1"/>
  <c r="B41" i="5" s="1"/>
  <c r="B42" i="5" s="1"/>
  <c r="B43" i="5" s="1"/>
  <c r="B44" i="5" s="1"/>
  <c r="B45" i="5" s="1"/>
  <c r="X6" i="37" a="1"/>
  <c r="X6" i="37" s="1"/>
  <c r="B17" i="37"/>
  <c r="B18" i="37" s="1"/>
  <c r="B19" i="37" s="1"/>
  <c r="B20" i="37" s="1"/>
  <c r="B21" i="37" s="1"/>
  <c r="B22" i="37" s="1"/>
  <c r="B23" i="37" s="1"/>
  <c r="B24" i="37" s="1"/>
  <c r="B25" i="37" s="1"/>
  <c r="B26" i="37" s="1"/>
  <c r="B27" i="37" s="1"/>
  <c r="B28" i="37" s="1"/>
  <c r="B29" i="37" s="1"/>
  <c r="B30" i="37" s="1"/>
  <c r="B31" i="37" s="1"/>
  <c r="B32" i="37" s="1"/>
  <c r="B33" i="37" s="1"/>
  <c r="B34" i="37" s="1"/>
  <c r="B35" i="37" s="1"/>
  <c r="B36" i="37" s="1"/>
  <c r="B37" i="37" s="1"/>
  <c r="B38" i="37" s="1"/>
  <c r="B39" i="37" s="1"/>
  <c r="B40" i="37" s="1"/>
  <c r="B41" i="37" s="1"/>
  <c r="B42" i="37" s="1"/>
  <c r="B43" i="37" s="1"/>
  <c r="B44" i="37" s="1"/>
  <c r="B45" i="37" s="1"/>
  <c r="B46" i="37" s="1"/>
  <c r="B47" i="37" s="1"/>
  <c r="W2" i="30" a="1"/>
  <c r="W2" i="30" s="1"/>
  <c r="W2" i="31" a="1"/>
  <c r="W2" i="31" s="1"/>
  <c r="W2" i="32" a="1"/>
  <c r="W2" i="32" s="1"/>
  <c r="W2" i="29" a="1"/>
  <c r="W2" i="29" s="1"/>
  <c r="AG2" i="47" a="1"/>
  <c r="AG2" i="47" s="1"/>
  <c r="AG2" i="45" a="1"/>
  <c r="AG2" i="45" s="1"/>
  <c r="AG2" i="48" a="1"/>
  <c r="AG2" i="48" s="1"/>
  <c r="AG2" i="49" a="1"/>
  <c r="AG2" i="49" s="1"/>
  <c r="AG2" i="46" a="1"/>
  <c r="AG2" i="46" s="1"/>
  <c r="W2" i="28" a="1"/>
  <c r="W2" i="28" s="1"/>
  <c r="AG2" i="40" a="1"/>
  <c r="AG2" i="40" s="1"/>
  <c r="W2" i="2" a="1"/>
  <c r="W2" i="2" s="1"/>
  <c r="Y14" i="50" a="1"/>
  <c r="Y14" i="50" s="1"/>
  <c r="Y13" i="50"/>
  <c r="Y13" i="50" a="1"/>
  <c r="AE12" i="50" a="1"/>
  <c r="AE12" i="50" s="1"/>
  <c r="Y12" i="50" a="1"/>
  <c r="Y12" i="50" s="1"/>
  <c r="AE11" i="50" a="1"/>
  <c r="AE11" i="50" s="1"/>
  <c r="Y11" i="50" a="1"/>
  <c r="Y11" i="50" s="1"/>
  <c r="Y10" i="50" a="1"/>
  <c r="Y10" i="50" s="1"/>
  <c r="Y9" i="50" a="1"/>
  <c r="Y9" i="50" s="1"/>
  <c r="Y8" i="50" a="1"/>
  <c r="Y8" i="50" s="1"/>
  <c r="Y7" i="50" a="1"/>
  <c r="Y7" i="50" s="1"/>
  <c r="Y6" i="50" a="1"/>
  <c r="Y6" i="50" s="1"/>
  <c r="Z5" i="50" a="1"/>
  <c r="Z5" i="50" s="1"/>
  <c r="AD2" i="14" a="1"/>
  <c r="AD2" i="14" s="1"/>
  <c r="BI50" i="43"/>
  <c r="BI51" i="43"/>
  <c r="BI52" i="43"/>
  <c r="BI53" i="43"/>
  <c r="BE50" i="43"/>
  <c r="BE51" i="43"/>
  <c r="BE52" i="43"/>
  <c r="BE53" i="43"/>
  <c r="BA50" i="43"/>
  <c r="BA51" i="43"/>
  <c r="BA52" i="43"/>
  <c r="BA53" i="43"/>
  <c r="AW50" i="43"/>
  <c r="AW51" i="43"/>
  <c r="AW52" i="43"/>
  <c r="AW53" i="43"/>
  <c r="AS50" i="43"/>
  <c r="AS51" i="43"/>
  <c r="AS52" i="43"/>
  <c r="AS53" i="43"/>
  <c r="AO50" i="43"/>
  <c r="AO51" i="43"/>
  <c r="AO52" i="43"/>
  <c r="AO53" i="43"/>
  <c r="AK50" i="43"/>
  <c r="AK51" i="43"/>
  <c r="AK52" i="43"/>
  <c r="AK53" i="43"/>
  <c r="AG50" i="43"/>
  <c r="AG51" i="43"/>
  <c r="AG52" i="43"/>
  <c r="AG53" i="43"/>
  <c r="AC50" i="43"/>
  <c r="AC51" i="43"/>
  <c r="AC52" i="43"/>
  <c r="AC53" i="43"/>
  <c r="Y50" i="43"/>
  <c r="Y51" i="43"/>
  <c r="Y52" i="43"/>
  <c r="Y53" i="43"/>
  <c r="U50" i="43"/>
  <c r="U51" i="43"/>
  <c r="U52" i="43"/>
  <c r="U53" i="43"/>
  <c r="Q50" i="43"/>
  <c r="Q51" i="43"/>
  <c r="Q52" i="43"/>
  <c r="Q53" i="43"/>
  <c r="M50" i="43"/>
  <c r="M51" i="43"/>
  <c r="M52" i="43"/>
  <c r="M53" i="43"/>
  <c r="BI49" i="43"/>
  <c r="BE49" i="43"/>
  <c r="BA49" i="43"/>
  <c r="AW49" i="43"/>
  <c r="AS49" i="43"/>
  <c r="AO49" i="43"/>
  <c r="AK49" i="43"/>
  <c r="AG49" i="43"/>
  <c r="AC49" i="43"/>
  <c r="Y49" i="43"/>
  <c r="U49" i="43"/>
  <c r="Q49" i="43"/>
  <c r="M49" i="43"/>
  <c r="I50" i="43"/>
  <c r="I51" i="43"/>
  <c r="I52" i="43"/>
  <c r="I53" i="43"/>
  <c r="I49" i="43"/>
  <c r="E52" i="43"/>
  <c r="E53" i="43"/>
  <c r="E50" i="43"/>
  <c r="E51" i="43"/>
  <c r="E49" i="43"/>
  <c r="BI50" i="5"/>
  <c r="BI51" i="5"/>
  <c r="BI52" i="5"/>
  <c r="BI53" i="5"/>
  <c r="BI49" i="5"/>
  <c r="BE50" i="5"/>
  <c r="BE51" i="5"/>
  <c r="BE52" i="5"/>
  <c r="BE53" i="5"/>
  <c r="BE49" i="5"/>
  <c r="BA50" i="5"/>
  <c r="BA51" i="5"/>
  <c r="BA52" i="5"/>
  <c r="BA53" i="5"/>
  <c r="BA49" i="5"/>
  <c r="AW50" i="5"/>
  <c r="AW51" i="5"/>
  <c r="AW52" i="5"/>
  <c r="AW53" i="5"/>
  <c r="AW49" i="5"/>
  <c r="AS50" i="5"/>
  <c r="AS51" i="5"/>
  <c r="AS52" i="5"/>
  <c r="AS53" i="5"/>
  <c r="AS49" i="5"/>
  <c r="AO50" i="5"/>
  <c r="AO51" i="5"/>
  <c r="AO52" i="5"/>
  <c r="AO53" i="5"/>
  <c r="AO49" i="5"/>
  <c r="AK50" i="5"/>
  <c r="AK51" i="5"/>
  <c r="AK52" i="5"/>
  <c r="AK53" i="5"/>
  <c r="AK49" i="5"/>
  <c r="AG50" i="5"/>
  <c r="AG51" i="5"/>
  <c r="AG52" i="5"/>
  <c r="AG53" i="5"/>
  <c r="AG49" i="5"/>
  <c r="AC50" i="5"/>
  <c r="AC51" i="5"/>
  <c r="AC52" i="5"/>
  <c r="AC53" i="5"/>
  <c r="AC49" i="5"/>
  <c r="Y50" i="5"/>
  <c r="Y51" i="5"/>
  <c r="Y52" i="5"/>
  <c r="Y53" i="5"/>
  <c r="Y49" i="5"/>
  <c r="U50" i="5"/>
  <c r="U51" i="5"/>
  <c r="U52" i="5"/>
  <c r="U53" i="5"/>
  <c r="U49" i="5"/>
  <c r="Q50" i="5"/>
  <c r="Q51" i="5"/>
  <c r="Q52" i="5"/>
  <c r="Q53" i="5"/>
  <c r="Q49" i="5"/>
  <c r="M50" i="5"/>
  <c r="M51" i="5"/>
  <c r="M52" i="5"/>
  <c r="M53" i="5"/>
  <c r="M49" i="5"/>
  <c r="I50" i="5"/>
  <c r="I51" i="5"/>
  <c r="I52" i="5"/>
  <c r="I53" i="5"/>
  <c r="I49" i="5"/>
  <c r="E50" i="5"/>
  <c r="E51" i="5"/>
  <c r="E52" i="5"/>
  <c r="E53" i="5"/>
  <c r="E49" i="5"/>
  <c r="AC49" i="51"/>
  <c r="AC50" i="51"/>
  <c r="AC51" i="51"/>
  <c r="AC52" i="51"/>
  <c r="AC53" i="51" s="1"/>
  <c r="AC48" i="51"/>
  <c r="Y49" i="51"/>
  <c r="Y50" i="51"/>
  <c r="Y51" i="51"/>
  <c r="Y52" i="51"/>
  <c r="Y48" i="51"/>
  <c r="U49" i="51"/>
  <c r="U50" i="51"/>
  <c r="U51" i="51"/>
  <c r="U52" i="51"/>
  <c r="U48" i="51"/>
  <c r="Q49" i="51"/>
  <c r="Q50" i="51"/>
  <c r="Q51" i="51"/>
  <c r="Q52" i="51"/>
  <c r="Q48" i="51"/>
  <c r="M49" i="51"/>
  <c r="M50" i="51"/>
  <c r="M51" i="51"/>
  <c r="M52" i="51"/>
  <c r="M48" i="51"/>
  <c r="I49" i="51"/>
  <c r="I50" i="51"/>
  <c r="I51" i="51"/>
  <c r="I52" i="51"/>
  <c r="I48" i="51"/>
  <c r="E49" i="51"/>
  <c r="E50" i="51"/>
  <c r="E51" i="51"/>
  <c r="E52" i="51"/>
  <c r="E48" i="51"/>
  <c r="E51" i="37"/>
  <c r="Y52" i="37"/>
  <c r="Y53" i="37"/>
  <c r="Y54" i="37"/>
  <c r="Y55" i="37"/>
  <c r="Y51" i="37"/>
  <c r="U52" i="37"/>
  <c r="U53" i="37"/>
  <c r="U54" i="37"/>
  <c r="U55" i="37"/>
  <c r="U51" i="37"/>
  <c r="Q52" i="37"/>
  <c r="Q53" i="37"/>
  <c r="Q54" i="37"/>
  <c r="Q55" i="37"/>
  <c r="Q51" i="37"/>
  <c r="M52" i="37"/>
  <c r="M53" i="37"/>
  <c r="M54" i="37"/>
  <c r="M55" i="37"/>
  <c r="M51" i="37"/>
  <c r="I52" i="37"/>
  <c r="I53" i="37"/>
  <c r="I54" i="37"/>
  <c r="I55" i="37"/>
  <c r="I51" i="37"/>
  <c r="E52" i="37"/>
  <c r="E53" i="37"/>
  <c r="E54" i="37"/>
  <c r="E55" i="37"/>
  <c r="AL24" i="37"/>
  <c r="Z13" i="41" a="1"/>
  <c r="Z13" i="41" s="1"/>
  <c r="Z13" i="3" a="1"/>
  <c r="Z13" i="3" s="1"/>
  <c r="T13" i="41" a="1"/>
  <c r="T13" i="41" s="1"/>
  <c r="T13" i="3" a="1"/>
  <c r="T13" i="3" s="1"/>
  <c r="V13" i="42" a="1"/>
  <c r="V13" i="42" s="1"/>
  <c r="V13" i="4" a="1"/>
  <c r="V13" i="4" s="1"/>
  <c r="P13" i="42" a="1"/>
  <c r="P13" i="42" s="1"/>
  <c r="P13" i="4" a="1"/>
  <c r="P13" i="4" s="1"/>
  <c r="X13" i="28" a="1"/>
  <c r="X13" i="28" s="1"/>
  <c r="X13" i="29" a="1"/>
  <c r="X13" i="29" s="1"/>
  <c r="X13" i="30" a="1"/>
  <c r="X13" i="30" s="1"/>
  <c r="X13" i="31" a="1"/>
  <c r="X13" i="31" s="1"/>
  <c r="X13" i="32" a="1"/>
  <c r="X13" i="32" s="1"/>
  <c r="X13" i="2" a="1"/>
  <c r="X13" i="2" s="1"/>
  <c r="R13" i="28" a="1"/>
  <c r="R13" i="28" s="1"/>
  <c r="R13" i="29" a="1"/>
  <c r="R13" i="29" s="1"/>
  <c r="R13" i="30" a="1"/>
  <c r="R13" i="30" s="1"/>
  <c r="R13" i="31" a="1"/>
  <c r="R13" i="31" s="1"/>
  <c r="R13" i="32" a="1"/>
  <c r="R13" i="32" s="1"/>
  <c r="R13" i="2" a="1"/>
  <c r="R13" i="2" s="1"/>
  <c r="AE12" i="14" a="1"/>
  <c r="AE12" i="14" s="1"/>
  <c r="Y12" i="14" a="1"/>
  <c r="Y12" i="14" s="1"/>
  <c r="Y11" i="14" a="1"/>
  <c r="Y11" i="14" s="1"/>
  <c r="AD39" i="50"/>
  <c r="R11" i="15" s="1"/>
  <c r="AD40" i="50"/>
  <c r="R6" i="15"/>
  <c r="R7" i="15" s="1"/>
  <c r="R14" i="15"/>
  <c r="I12" i="51"/>
  <c r="M12" i="51"/>
  <c r="Q12" i="51"/>
  <c r="U12" i="51"/>
  <c r="Y12" i="51"/>
  <c r="AC12" i="51"/>
  <c r="AE53" i="51"/>
  <c r="AC55" i="51" s="1"/>
  <c r="AA53" i="51"/>
  <c r="Y55" i="51" s="1"/>
  <c r="W53" i="51"/>
  <c r="U55" i="51" s="1"/>
  <c r="S53" i="51"/>
  <c r="Q55" i="51" s="1"/>
  <c r="Q53" i="51"/>
  <c r="O53" i="51"/>
  <c r="M55" i="51" s="1"/>
  <c r="K53" i="51"/>
  <c r="I55" i="51" s="1"/>
  <c r="G53" i="51"/>
  <c r="E55" i="51" s="1"/>
  <c r="E12" i="51"/>
  <c r="V4" i="51"/>
  <c r="E53" i="51" l="1"/>
  <c r="U53" i="51"/>
  <c r="M53" i="51"/>
  <c r="I53" i="51"/>
  <c r="Y53" i="51"/>
  <c r="AG55" i="51"/>
  <c r="D14" i="51"/>
  <c r="D16" i="51"/>
  <c r="D15" i="51"/>
  <c r="D17" i="51" l="1"/>
  <c r="D18" i="51" l="1"/>
  <c r="D19" i="51" l="1"/>
  <c r="D20" i="51" l="1"/>
  <c r="D21" i="51" l="1"/>
  <c r="D22" i="51" l="1"/>
  <c r="D23" i="51" l="1"/>
  <c r="D24" i="51" l="1"/>
  <c r="D25" i="51" l="1"/>
  <c r="D26" i="51" l="1"/>
  <c r="D27" i="51" l="1"/>
  <c r="D28" i="51" l="1"/>
  <c r="D29" i="51" l="1"/>
  <c r="D30" i="51" l="1"/>
  <c r="D31" i="51" l="1"/>
  <c r="D32" i="51" l="1"/>
  <c r="D33" i="51" l="1"/>
  <c r="D34" i="51" l="1"/>
  <c r="D35" i="51" l="1"/>
  <c r="D36" i="51" l="1"/>
  <c r="D37" i="51" l="1"/>
  <c r="D38" i="51" l="1"/>
  <c r="D39" i="51" l="1"/>
  <c r="D40" i="51" l="1"/>
  <c r="D41" i="51" l="1"/>
  <c r="D42" i="51" l="1"/>
  <c r="D43" i="51" l="1"/>
  <c r="D44" i="51"/>
  <c r="B38" i="50" l="1" a="1"/>
  <c r="B38" i="50" s="1"/>
  <c r="Z38" i="50" s="1"/>
  <c r="AD38" i="50" s="1" a="1"/>
  <c r="AD38" i="50" s="1"/>
  <c r="AD42" i="50" s="1"/>
  <c r="AD43" i="50" s="1"/>
  <c r="N25" i="1"/>
  <c r="N26" i="1"/>
  <c r="N27" i="1"/>
  <c r="N28" i="1"/>
  <c r="N29" i="1"/>
  <c r="N30" i="1"/>
  <c r="N31" i="1"/>
  <c r="N32" i="1"/>
  <c r="N33" i="1"/>
  <c r="N34" i="1"/>
  <c r="N35" i="1"/>
  <c r="N36" i="1"/>
  <c r="N37" i="1"/>
  <c r="N38" i="1"/>
  <c r="N24" i="1"/>
  <c r="L38" i="1" a="1"/>
  <c r="L38" i="1" s="1"/>
  <c r="L37" i="1" a="1"/>
  <c r="L37" i="1" s="1"/>
  <c r="L36" i="1" a="1"/>
  <c r="L36" i="1" s="1"/>
  <c r="L35" i="1" a="1"/>
  <c r="L35" i="1" s="1"/>
  <c r="L34" i="1" a="1"/>
  <c r="L34" i="1" s="1"/>
  <c r="L33" i="1" a="1"/>
  <c r="L33" i="1" s="1"/>
  <c r="L32" i="1" a="1"/>
  <c r="L32" i="1" s="1"/>
  <c r="L31" i="1" a="1"/>
  <c r="L31" i="1" s="1"/>
  <c r="L30" i="1" a="1"/>
  <c r="L30" i="1" s="1"/>
  <c r="L29" i="1" a="1"/>
  <c r="L29" i="1" s="1"/>
  <c r="L28" i="1" a="1"/>
  <c r="L28" i="1" s="1"/>
  <c r="L27" i="1" a="1"/>
  <c r="L27" i="1" s="1"/>
  <c r="L26" i="1" a="1"/>
  <c r="L26" i="1" s="1"/>
  <c r="L25" i="1" a="1"/>
  <c r="L25" i="1" s="1"/>
  <c r="J38" i="1" a="1"/>
  <c r="J38" i="1" s="1"/>
  <c r="J37" i="1" a="1"/>
  <c r="J37" i="1" s="1"/>
  <c r="J36" i="1" a="1"/>
  <c r="J36" i="1" s="1"/>
  <c r="J35" i="1"/>
  <c r="J34" i="1" a="1"/>
  <c r="J34" i="1" s="1"/>
  <c r="J33" i="1" a="1"/>
  <c r="J33" i="1" s="1"/>
  <c r="J32" i="1" a="1"/>
  <c r="J32" i="1" s="1"/>
  <c r="J31" i="1" a="1"/>
  <c r="J31" i="1" s="1"/>
  <c r="J29" i="1" a="1"/>
  <c r="J29" i="1" s="1"/>
  <c r="J28" i="1" a="1"/>
  <c r="J28" i="1" s="1"/>
  <c r="J26" i="1" a="1"/>
  <c r="J26" i="1" s="1"/>
  <c r="H31" i="1" a="1"/>
  <c r="H31" i="1" s="1"/>
  <c r="H29" i="1" a="1"/>
  <c r="H29" i="1" s="1"/>
  <c r="L24" i="1" a="1"/>
  <c r="L24" i="1" s="1"/>
  <c r="AF27" i="49" l="1"/>
  <c r="AH27" i="49" s="1"/>
  <c r="AC27" i="49"/>
  <c r="X27" i="49"/>
  <c r="R27" i="49"/>
  <c r="AF26" i="49"/>
  <c r="AH26" i="49" s="1"/>
  <c r="AC26" i="49"/>
  <c r="X26" i="49"/>
  <c r="R26" i="49"/>
  <c r="AF25" i="49"/>
  <c r="AH25" i="49" s="1"/>
  <c r="AC25" i="49"/>
  <c r="X25" i="49"/>
  <c r="R25" i="49"/>
  <c r="AF24" i="49"/>
  <c r="AH24" i="49" s="1"/>
  <c r="AC24" i="49"/>
  <c r="X24" i="49"/>
  <c r="R24" i="49"/>
  <c r="AH23" i="49"/>
  <c r="AF23" i="49"/>
  <c r="AC23" i="49"/>
  <c r="X23" i="49"/>
  <c r="R23" i="49"/>
  <c r="AF22" i="49"/>
  <c r="AH22" i="49" s="1"/>
  <c r="AC22" i="49"/>
  <c r="X22" i="49"/>
  <c r="R22" i="49"/>
  <c r="AF21" i="49"/>
  <c r="AH21" i="49" s="1"/>
  <c r="AC21" i="49"/>
  <c r="X21" i="49"/>
  <c r="R21" i="49"/>
  <c r="AF20" i="49"/>
  <c r="AH20" i="49" s="1"/>
  <c r="AC20" i="49"/>
  <c r="X20" i="49"/>
  <c r="R20" i="49"/>
  <c r="AH19" i="49"/>
  <c r="AF19" i="49"/>
  <c r="AC19" i="49"/>
  <c r="X19" i="49"/>
  <c r="R19" i="49"/>
  <c r="AF18" i="49"/>
  <c r="AH18" i="49" s="1"/>
  <c r="AC18" i="49"/>
  <c r="X18" i="49"/>
  <c r="R18" i="49"/>
  <c r="AF17" i="49"/>
  <c r="AH17" i="49" s="1"/>
  <c r="AC17" i="49"/>
  <c r="X17" i="49"/>
  <c r="R17" i="49"/>
  <c r="AH16" i="49"/>
  <c r="AF16" i="49"/>
  <c r="AC16" i="49"/>
  <c r="X16" i="49"/>
  <c r="R16" i="49"/>
  <c r="AF15" i="49"/>
  <c r="AH15" i="49" s="1"/>
  <c r="AC15" i="49"/>
  <c r="X15" i="49"/>
  <c r="R15" i="49"/>
  <c r="AF14" i="49"/>
  <c r="AH14" i="49" s="1"/>
  <c r="AC14" i="49"/>
  <c r="X14" i="49"/>
  <c r="R14" i="49"/>
  <c r="AF13" i="49"/>
  <c r="AH13" i="49" s="1"/>
  <c r="AC13" i="49"/>
  <c r="X13" i="49"/>
  <c r="R13" i="49"/>
  <c r="AF12" i="49"/>
  <c r="AH12" i="49" s="1"/>
  <c r="AC12" i="49"/>
  <c r="X12" i="49"/>
  <c r="R12" i="49"/>
  <c r="AF11" i="49"/>
  <c r="AH11" i="49" s="1"/>
  <c r="AC11" i="49"/>
  <c r="X11" i="49"/>
  <c r="R11" i="49"/>
  <c r="AF10" i="49"/>
  <c r="AH10" i="49" s="1"/>
  <c r="AC10" i="49"/>
  <c r="X10" i="49"/>
  <c r="R10" i="49"/>
  <c r="AF9" i="49"/>
  <c r="AH9" i="49" s="1"/>
  <c r="AC9" i="49"/>
  <c r="X9" i="49"/>
  <c r="R9" i="49"/>
  <c r="AF8" i="49"/>
  <c r="AH8" i="49" s="1"/>
  <c r="AC8" i="49"/>
  <c r="X8" i="49"/>
  <c r="X28" i="49" s="1"/>
  <c r="R8" i="49"/>
  <c r="R28" i="49" s="1"/>
  <c r="AF27" i="48"/>
  <c r="AH27" i="48" s="1"/>
  <c r="AC27" i="48"/>
  <c r="X27" i="48"/>
  <c r="R27" i="48"/>
  <c r="AF26" i="48"/>
  <c r="AH26" i="48" s="1"/>
  <c r="AC26" i="48"/>
  <c r="X26" i="48"/>
  <c r="R26" i="48"/>
  <c r="AF25" i="48"/>
  <c r="AH25" i="48" s="1"/>
  <c r="AC25" i="48"/>
  <c r="X25" i="48"/>
  <c r="R25" i="48"/>
  <c r="AF24" i="48"/>
  <c r="AH24" i="48" s="1"/>
  <c r="AC24" i="48"/>
  <c r="X24" i="48"/>
  <c r="R24" i="48"/>
  <c r="AF23" i="48"/>
  <c r="AH23" i="48" s="1"/>
  <c r="AC23" i="48"/>
  <c r="X23" i="48"/>
  <c r="R23" i="48"/>
  <c r="AF22" i="48"/>
  <c r="AH22" i="48" s="1"/>
  <c r="AC22" i="48"/>
  <c r="X22" i="48"/>
  <c r="R22" i="48"/>
  <c r="AF21" i="48"/>
  <c r="AH21" i="48" s="1"/>
  <c r="AC21" i="48"/>
  <c r="X21" i="48"/>
  <c r="R21" i="48"/>
  <c r="AH20" i="48"/>
  <c r="AF20" i="48"/>
  <c r="AC20" i="48"/>
  <c r="X20" i="48"/>
  <c r="R20" i="48"/>
  <c r="AH19" i="48"/>
  <c r="AF19" i="48"/>
  <c r="AC19" i="48"/>
  <c r="X19" i="48"/>
  <c r="R19" i="48"/>
  <c r="AH18" i="48"/>
  <c r="AF18" i="48"/>
  <c r="AC18" i="48"/>
  <c r="X18" i="48"/>
  <c r="R18" i="48"/>
  <c r="AH17" i="48"/>
  <c r="AF17" i="48"/>
  <c r="AC17" i="48"/>
  <c r="X17" i="48"/>
  <c r="R17" i="48"/>
  <c r="AF16" i="48"/>
  <c r="AH16" i="48" s="1"/>
  <c r="AC16" i="48"/>
  <c r="X16" i="48"/>
  <c r="R16" i="48"/>
  <c r="AF15" i="48"/>
  <c r="AH15" i="48" s="1"/>
  <c r="AC15" i="48"/>
  <c r="X15" i="48"/>
  <c r="R15" i="48"/>
  <c r="AF14" i="48"/>
  <c r="AH14" i="48" s="1"/>
  <c r="AC14" i="48"/>
  <c r="X14" i="48"/>
  <c r="R14" i="48"/>
  <c r="AF13" i="48"/>
  <c r="AH13" i="48" s="1"/>
  <c r="AC13" i="48"/>
  <c r="X13" i="48"/>
  <c r="R13" i="48"/>
  <c r="AF12" i="48"/>
  <c r="AH12" i="48" s="1"/>
  <c r="AC12" i="48"/>
  <c r="X12" i="48"/>
  <c r="R12" i="48"/>
  <c r="AF11" i="48"/>
  <c r="AH11" i="48" s="1"/>
  <c r="AC11" i="48"/>
  <c r="X11" i="48"/>
  <c r="R11" i="48"/>
  <c r="AF10" i="48"/>
  <c r="AH10" i="48" s="1"/>
  <c r="AC10" i="48"/>
  <c r="X10" i="48"/>
  <c r="R10" i="48"/>
  <c r="AF9" i="48"/>
  <c r="AH9" i="48" s="1"/>
  <c r="AC9" i="48"/>
  <c r="X9" i="48"/>
  <c r="R9" i="48"/>
  <c r="AF8" i="48"/>
  <c r="AH8" i="48" s="1"/>
  <c r="AC8" i="48"/>
  <c r="X8" i="48"/>
  <c r="X28" i="48" s="1"/>
  <c r="R8" i="48"/>
  <c r="AF27" i="45"/>
  <c r="AH27" i="45" s="1"/>
  <c r="AC27" i="45"/>
  <c r="X27" i="45"/>
  <c r="R27" i="45"/>
  <c r="AF26" i="45"/>
  <c r="AH26" i="45" s="1"/>
  <c r="AC26" i="45"/>
  <c r="X26" i="45"/>
  <c r="R26" i="45"/>
  <c r="AF25" i="45"/>
  <c r="AH25" i="45" s="1"/>
  <c r="AC25" i="45"/>
  <c r="X25" i="45"/>
  <c r="R25" i="45"/>
  <c r="AF24" i="45"/>
  <c r="AH24" i="45" s="1"/>
  <c r="AC24" i="45"/>
  <c r="X24" i="45"/>
  <c r="R24" i="45"/>
  <c r="AF23" i="45"/>
  <c r="AH23" i="45" s="1"/>
  <c r="AC23" i="45"/>
  <c r="X23" i="45"/>
  <c r="R23" i="45"/>
  <c r="AF22" i="45"/>
  <c r="AH22" i="45" s="1"/>
  <c r="AC22" i="45"/>
  <c r="X22" i="45"/>
  <c r="R22" i="45"/>
  <c r="AH21" i="45"/>
  <c r="AF21" i="45"/>
  <c r="AC21" i="45"/>
  <c r="X21" i="45"/>
  <c r="R21" i="45"/>
  <c r="AH20" i="45"/>
  <c r="AF20" i="45"/>
  <c r="AC20" i="45"/>
  <c r="X20" i="45"/>
  <c r="R20" i="45"/>
  <c r="AH19" i="45"/>
  <c r="AF19" i="45"/>
  <c r="AC19" i="45"/>
  <c r="X19" i="45"/>
  <c r="R19" i="45"/>
  <c r="AF18" i="45"/>
  <c r="AH18" i="45" s="1"/>
  <c r="AC18" i="45"/>
  <c r="X18" i="45"/>
  <c r="R18" i="45"/>
  <c r="AF17" i="45"/>
  <c r="AH17" i="45" s="1"/>
  <c r="AC17" i="45"/>
  <c r="X17" i="45"/>
  <c r="R17" i="45"/>
  <c r="AH16" i="45"/>
  <c r="AF16" i="45"/>
  <c r="AC16" i="45"/>
  <c r="X16" i="45"/>
  <c r="R16" i="45"/>
  <c r="AF15" i="45"/>
  <c r="AH15" i="45" s="1"/>
  <c r="AC15" i="45"/>
  <c r="X15" i="45"/>
  <c r="R15" i="45"/>
  <c r="AF14" i="45"/>
  <c r="AH14" i="45" s="1"/>
  <c r="AC14" i="45"/>
  <c r="X14" i="45"/>
  <c r="R14" i="45"/>
  <c r="AF13" i="45"/>
  <c r="AH13" i="45" s="1"/>
  <c r="AC13" i="45"/>
  <c r="X13" i="45"/>
  <c r="R13" i="45"/>
  <c r="AF12" i="45"/>
  <c r="AH12" i="45" s="1"/>
  <c r="AC12" i="45"/>
  <c r="X12" i="45"/>
  <c r="R12" i="45"/>
  <c r="AF11" i="45"/>
  <c r="AH11" i="45" s="1"/>
  <c r="AC11" i="45"/>
  <c r="X11" i="45"/>
  <c r="R11" i="45"/>
  <c r="AF10" i="45"/>
  <c r="AH10" i="45" s="1"/>
  <c r="AC10" i="45"/>
  <c r="X10" i="45"/>
  <c r="R10" i="45"/>
  <c r="AF9" i="45"/>
  <c r="AH9" i="45" s="1"/>
  <c r="AC9" i="45"/>
  <c r="X9" i="45"/>
  <c r="R9" i="45"/>
  <c r="AF8" i="45"/>
  <c r="AH8" i="45" s="1"/>
  <c r="AC8" i="45"/>
  <c r="X8" i="45"/>
  <c r="X28" i="45" s="1"/>
  <c r="R8" i="45"/>
  <c r="AF27" i="47"/>
  <c r="AH27" i="47" s="1"/>
  <c r="AC27" i="47"/>
  <c r="X27" i="47"/>
  <c r="R27" i="47"/>
  <c r="AF26" i="47"/>
  <c r="AH26" i="47" s="1"/>
  <c r="AC26" i="47"/>
  <c r="X26" i="47"/>
  <c r="R26" i="47"/>
  <c r="AF25" i="47"/>
  <c r="AH25" i="47" s="1"/>
  <c r="AC25" i="47"/>
  <c r="X25" i="47"/>
  <c r="R25" i="47"/>
  <c r="AF24" i="47"/>
  <c r="AH24" i="47" s="1"/>
  <c r="AC24" i="47"/>
  <c r="X24" i="47"/>
  <c r="R24" i="47"/>
  <c r="AF23" i="47"/>
  <c r="AH23" i="47" s="1"/>
  <c r="AC23" i="47"/>
  <c r="X23" i="47"/>
  <c r="R23" i="47"/>
  <c r="AH22" i="47"/>
  <c r="AF22" i="47"/>
  <c r="AC22" i="47"/>
  <c r="X22" i="47"/>
  <c r="R22" i="47"/>
  <c r="AF21" i="47"/>
  <c r="AH21" i="47" s="1"/>
  <c r="AC21" i="47"/>
  <c r="X21" i="47"/>
  <c r="R21" i="47"/>
  <c r="AF20" i="47"/>
  <c r="AH20" i="47" s="1"/>
  <c r="AC20" i="47"/>
  <c r="X20" i="47"/>
  <c r="R20" i="47"/>
  <c r="AH19" i="47"/>
  <c r="AF19" i="47"/>
  <c r="AC19" i="47"/>
  <c r="X19" i="47"/>
  <c r="R19" i="47"/>
  <c r="AH18" i="47"/>
  <c r="AF18" i="47"/>
  <c r="AC18" i="47"/>
  <c r="X18" i="47"/>
  <c r="R18" i="47"/>
  <c r="AF17" i="47"/>
  <c r="AH17" i="47" s="1"/>
  <c r="AC17" i="47"/>
  <c r="X17" i="47"/>
  <c r="R17" i="47"/>
  <c r="AF16" i="47"/>
  <c r="AH16" i="47" s="1"/>
  <c r="AC16" i="47"/>
  <c r="X16" i="47"/>
  <c r="R16" i="47"/>
  <c r="AF15" i="47"/>
  <c r="AH15" i="47" s="1"/>
  <c r="AC15" i="47"/>
  <c r="X15" i="47"/>
  <c r="R15" i="47"/>
  <c r="AH14" i="47"/>
  <c r="AF14" i="47"/>
  <c r="AC14" i="47"/>
  <c r="X14" i="47"/>
  <c r="R14" i="47"/>
  <c r="AF13" i="47"/>
  <c r="AH13" i="47" s="1"/>
  <c r="AC13" i="47"/>
  <c r="X13" i="47"/>
  <c r="R13" i="47"/>
  <c r="AF12" i="47"/>
  <c r="AH12" i="47" s="1"/>
  <c r="AC12" i="47"/>
  <c r="X12" i="47"/>
  <c r="R12" i="47"/>
  <c r="AF11" i="47"/>
  <c r="AH11" i="47" s="1"/>
  <c r="AC11" i="47"/>
  <c r="X11" i="47"/>
  <c r="R11" i="47"/>
  <c r="AF10" i="47"/>
  <c r="AH10" i="47" s="1"/>
  <c r="AC10" i="47"/>
  <c r="X10" i="47"/>
  <c r="R10" i="47"/>
  <c r="AF9" i="47"/>
  <c r="AH9" i="47" s="1"/>
  <c r="AC9" i="47"/>
  <c r="X9" i="47"/>
  <c r="R9" i="47"/>
  <c r="AF8" i="47"/>
  <c r="AH8" i="47" s="1"/>
  <c r="AC8" i="47"/>
  <c r="AC28" i="47" s="1"/>
  <c r="X8" i="47"/>
  <c r="R8" i="47"/>
  <c r="R28" i="47" s="1"/>
  <c r="AF27" i="46"/>
  <c r="AH27" i="46" s="1"/>
  <c r="AC27" i="46"/>
  <c r="X27" i="46"/>
  <c r="R27" i="46"/>
  <c r="AF26" i="46"/>
  <c r="AH26" i="46" s="1"/>
  <c r="AC26" i="46"/>
  <c r="X26" i="46"/>
  <c r="R26" i="46"/>
  <c r="AH25" i="46"/>
  <c r="AF25" i="46"/>
  <c r="AC25" i="46"/>
  <c r="X25" i="46"/>
  <c r="R25" i="46"/>
  <c r="AF24" i="46"/>
  <c r="AH24" i="46" s="1"/>
  <c r="AC24" i="46"/>
  <c r="X24" i="46"/>
  <c r="R24" i="46"/>
  <c r="AF23" i="46"/>
  <c r="AH23" i="46" s="1"/>
  <c r="AC23" i="46"/>
  <c r="X23" i="46"/>
  <c r="R23" i="46"/>
  <c r="AF22" i="46"/>
  <c r="AH22" i="46" s="1"/>
  <c r="AC22" i="46"/>
  <c r="X22" i="46"/>
  <c r="R22" i="46"/>
  <c r="AH21" i="46"/>
  <c r="AF21" i="46"/>
  <c r="AC21" i="46"/>
  <c r="X21" i="46"/>
  <c r="R21" i="46"/>
  <c r="AF20" i="46"/>
  <c r="AH20" i="46" s="1"/>
  <c r="AC20" i="46"/>
  <c r="X20" i="46"/>
  <c r="R20" i="46"/>
  <c r="AH19" i="46"/>
  <c r="AF19" i="46"/>
  <c r="AC19" i="46"/>
  <c r="X19" i="46"/>
  <c r="R19" i="46"/>
  <c r="AF18" i="46"/>
  <c r="AH18" i="46" s="1"/>
  <c r="AC18" i="46"/>
  <c r="X18" i="46"/>
  <c r="R18" i="46"/>
  <c r="AF17" i="46"/>
  <c r="AH17" i="46" s="1"/>
  <c r="AC17" i="46"/>
  <c r="X17" i="46"/>
  <c r="R17" i="46"/>
  <c r="AF16" i="46"/>
  <c r="AH16" i="46" s="1"/>
  <c r="AC16" i="46"/>
  <c r="X16" i="46"/>
  <c r="R16" i="46"/>
  <c r="AF15" i="46"/>
  <c r="AH15" i="46" s="1"/>
  <c r="AC15" i="46"/>
  <c r="X15" i="46"/>
  <c r="R15" i="46"/>
  <c r="AF14" i="46"/>
  <c r="AH14" i="46" s="1"/>
  <c r="AC14" i="46"/>
  <c r="X14" i="46"/>
  <c r="R14" i="46"/>
  <c r="AF13" i="46"/>
  <c r="AH13" i="46" s="1"/>
  <c r="AC13" i="46"/>
  <c r="X13" i="46"/>
  <c r="R13" i="46"/>
  <c r="AF12" i="46"/>
  <c r="AH12" i="46" s="1"/>
  <c r="AC12" i="46"/>
  <c r="X12" i="46"/>
  <c r="R12" i="46"/>
  <c r="AF11" i="46"/>
  <c r="AH11" i="46" s="1"/>
  <c r="AC11" i="46"/>
  <c r="X11" i="46"/>
  <c r="R11" i="46"/>
  <c r="AF10" i="46"/>
  <c r="AH10" i="46" s="1"/>
  <c r="AC10" i="46"/>
  <c r="X10" i="46"/>
  <c r="R10" i="46"/>
  <c r="AF9" i="46"/>
  <c r="AH9" i="46" s="1"/>
  <c r="AC9" i="46"/>
  <c r="X9" i="46"/>
  <c r="R9" i="46"/>
  <c r="AF8" i="46"/>
  <c r="AH8" i="46" s="1"/>
  <c r="AC8" i="46"/>
  <c r="X8" i="46"/>
  <c r="R8" i="46"/>
  <c r="R28" i="46" s="1"/>
  <c r="AF27" i="40"/>
  <c r="AH27" i="40" s="1"/>
  <c r="AC27" i="40"/>
  <c r="X27" i="40"/>
  <c r="R27" i="40"/>
  <c r="AF26" i="40"/>
  <c r="AH26" i="40" s="1"/>
  <c r="AC26" i="40"/>
  <c r="X26" i="40"/>
  <c r="R26" i="40"/>
  <c r="AF25" i="40"/>
  <c r="AH25" i="40" s="1"/>
  <c r="AC25" i="40"/>
  <c r="X25" i="40"/>
  <c r="R25" i="40"/>
  <c r="AF24" i="40"/>
  <c r="AH24" i="40" s="1"/>
  <c r="AC24" i="40"/>
  <c r="X24" i="40"/>
  <c r="R24" i="40"/>
  <c r="AF23" i="40"/>
  <c r="AH23" i="40" s="1"/>
  <c r="AC23" i="40"/>
  <c r="X23" i="40"/>
  <c r="R23" i="40"/>
  <c r="AF22" i="40"/>
  <c r="AH22" i="40" s="1"/>
  <c r="AC22" i="40"/>
  <c r="X22" i="40"/>
  <c r="R22" i="40"/>
  <c r="AF21" i="40"/>
  <c r="AH21" i="40" s="1"/>
  <c r="AC21" i="40"/>
  <c r="X21" i="40"/>
  <c r="R21" i="40"/>
  <c r="AF20" i="40"/>
  <c r="AH20" i="40" s="1"/>
  <c r="AC20" i="40"/>
  <c r="X20" i="40"/>
  <c r="R20" i="40"/>
  <c r="AH19" i="40"/>
  <c r="AF19" i="40"/>
  <c r="AC19" i="40"/>
  <c r="X19" i="40"/>
  <c r="R19" i="40"/>
  <c r="AF18" i="40"/>
  <c r="AH18" i="40" s="1"/>
  <c r="AC18" i="40"/>
  <c r="X18" i="40"/>
  <c r="R18" i="40"/>
  <c r="AF17" i="40"/>
  <c r="AH17" i="40" s="1"/>
  <c r="AC17" i="40"/>
  <c r="X17" i="40"/>
  <c r="R17" i="40"/>
  <c r="AH16" i="40"/>
  <c r="AF16" i="40"/>
  <c r="AC16" i="40"/>
  <c r="X16" i="40"/>
  <c r="R16" i="40"/>
  <c r="AF15" i="40"/>
  <c r="AH15" i="40" s="1"/>
  <c r="AC15" i="40"/>
  <c r="X15" i="40"/>
  <c r="R15" i="40"/>
  <c r="AF14" i="40"/>
  <c r="AH14" i="40" s="1"/>
  <c r="AC14" i="40"/>
  <c r="X14" i="40"/>
  <c r="R14" i="40"/>
  <c r="AF13" i="40"/>
  <c r="AH13" i="40" s="1"/>
  <c r="AC13" i="40"/>
  <c r="X13" i="40"/>
  <c r="R13" i="40"/>
  <c r="AF12" i="40"/>
  <c r="AH12" i="40" s="1"/>
  <c r="AC12" i="40"/>
  <c r="X12" i="40"/>
  <c r="R12" i="40"/>
  <c r="AF11" i="40"/>
  <c r="AH11" i="40" s="1"/>
  <c r="AC11" i="40"/>
  <c r="X11" i="40"/>
  <c r="R11" i="40"/>
  <c r="AF10" i="40"/>
  <c r="AH10" i="40" s="1"/>
  <c r="AC10" i="40"/>
  <c r="X10" i="40"/>
  <c r="R10" i="40"/>
  <c r="AF9" i="40"/>
  <c r="AH9" i="40" s="1"/>
  <c r="AC9" i="40"/>
  <c r="X9" i="40"/>
  <c r="R9" i="40"/>
  <c r="AF8" i="40"/>
  <c r="AH8" i="40" s="1"/>
  <c r="AC8" i="40"/>
  <c r="X8" i="40"/>
  <c r="R8" i="40"/>
  <c r="AC28" i="46" l="1"/>
  <c r="AA28" i="46" s="1"/>
  <c r="AC28" i="49"/>
  <c r="AA28" i="49" s="1"/>
  <c r="V28" i="49"/>
  <c r="AH28" i="49"/>
  <c r="AF28" i="49" s="1"/>
  <c r="AC28" i="48"/>
  <c r="R28" i="48"/>
  <c r="V28" i="48" s="1"/>
  <c r="AH28" i="48"/>
  <c r="AH28" i="45"/>
  <c r="AC28" i="45"/>
  <c r="R28" i="45"/>
  <c r="V28" i="45" s="1"/>
  <c r="X28" i="47"/>
  <c r="V28" i="47" s="1"/>
  <c r="AA28" i="47"/>
  <c r="AH28" i="47"/>
  <c r="AF28" i="47" s="1"/>
  <c r="X28" i="46"/>
  <c r="V28" i="46" s="1"/>
  <c r="AH28" i="46"/>
  <c r="AF28" i="46" s="1"/>
  <c r="R28" i="40"/>
  <c r="X28" i="40"/>
  <c r="AC28" i="40"/>
  <c r="AH28" i="40"/>
  <c r="AF28" i="48" l="1"/>
  <c r="AA28" i="48"/>
  <c r="AF28" i="45"/>
  <c r="AA28" i="45"/>
  <c r="V28" i="40"/>
  <c r="AA28" i="40"/>
  <c r="AF28" i="40"/>
  <c r="B20" i="4" l="1"/>
  <c r="P28" i="1" l="1"/>
  <c r="V20" i="42"/>
  <c r="V19" i="42"/>
  <c r="V18" i="42"/>
  <c r="V32" i="42"/>
  <c r="V31" i="42"/>
  <c r="V30" i="42"/>
  <c r="V29" i="42"/>
  <c r="V28" i="42"/>
  <c r="V27" i="42"/>
  <c r="V26" i="42"/>
  <c r="V25" i="42"/>
  <c r="V24" i="42"/>
  <c r="V23" i="42"/>
  <c r="V22" i="42"/>
  <c r="J32" i="42"/>
  <c r="J31" i="42"/>
  <c r="J30" i="42"/>
  <c r="J29" i="42"/>
  <c r="J28" i="42"/>
  <c r="J27" i="42"/>
  <c r="J26" i="42"/>
  <c r="J25" i="42"/>
  <c r="J24" i="42"/>
  <c r="J23" i="42"/>
  <c r="J22" i="42"/>
  <c r="F32" i="42"/>
  <c r="F31" i="42"/>
  <c r="F30" i="42"/>
  <c r="F29" i="42"/>
  <c r="F28" i="42"/>
  <c r="F27" i="42"/>
  <c r="F26" i="42"/>
  <c r="F25" i="42"/>
  <c r="F24" i="42"/>
  <c r="F23" i="42"/>
  <c r="F22" i="42"/>
  <c r="B32" i="42"/>
  <c r="B31" i="42"/>
  <c r="B30" i="42"/>
  <c r="B29" i="42"/>
  <c r="B28" i="42"/>
  <c r="B27" i="42"/>
  <c r="B26" i="42"/>
  <c r="B25" i="42"/>
  <c r="B24" i="42"/>
  <c r="B23" i="42"/>
  <c r="B22" i="42"/>
  <c r="V21" i="42" l="1"/>
  <c r="J21" i="42"/>
  <c r="J20" i="42"/>
  <c r="J19" i="42"/>
  <c r="J18" i="42"/>
  <c r="F21" i="42"/>
  <c r="F20" i="42"/>
  <c r="F19" i="42"/>
  <c r="F18" i="42"/>
  <c r="B21" i="42"/>
  <c r="B20" i="42"/>
  <c r="B19" i="42"/>
  <c r="B18" i="42"/>
  <c r="BK54" i="43" l="1"/>
  <c r="BI59" i="43" s="1"/>
  <c r="BI54" i="43"/>
  <c r="BG54" i="43"/>
  <c r="BE59" i="43" s="1"/>
  <c r="BE54" i="43"/>
  <c r="BC54" i="43"/>
  <c r="BA59" i="43" s="1"/>
  <c r="BA54" i="43"/>
  <c r="AY54" i="43"/>
  <c r="AW59" i="43" s="1"/>
  <c r="AW54" i="43"/>
  <c r="AU54" i="43"/>
  <c r="AS59" i="43" s="1"/>
  <c r="AS54" i="43"/>
  <c r="AQ54" i="43"/>
  <c r="AO59" i="43" s="1"/>
  <c r="AO54" i="43"/>
  <c r="AM54" i="43"/>
  <c r="AK59" i="43" s="1"/>
  <c r="AK54" i="43"/>
  <c r="AI54" i="43"/>
  <c r="AG59" i="43" s="1"/>
  <c r="AG54" i="43"/>
  <c r="AE54" i="43"/>
  <c r="AC59" i="43" s="1"/>
  <c r="AC54" i="43"/>
  <c r="AA54" i="43"/>
  <c r="Y59" i="43" s="1"/>
  <c r="Y54" i="43"/>
  <c r="W54" i="43"/>
  <c r="U59" i="43" s="1"/>
  <c r="U54" i="43"/>
  <c r="S54" i="43"/>
  <c r="Q59" i="43" s="1"/>
  <c r="Q54" i="43"/>
  <c r="O54" i="43"/>
  <c r="M59" i="43" s="1"/>
  <c r="M54" i="43"/>
  <c r="K54" i="43"/>
  <c r="I59" i="43" s="1"/>
  <c r="I54" i="43"/>
  <c r="G54" i="43"/>
  <c r="E59" i="43" s="1"/>
  <c r="E54" i="43"/>
  <c r="BK13" i="43"/>
  <c r="BI57" i="43" s="1"/>
  <c r="BI13" i="43"/>
  <c r="BI56" i="43" s="1"/>
  <c r="BG13" i="43"/>
  <c r="BE57" i="43" s="1"/>
  <c r="BE13" i="43"/>
  <c r="BE56" i="43" s="1"/>
  <c r="BC13" i="43"/>
  <c r="BA57" i="43" s="1"/>
  <c r="BA13" i="43"/>
  <c r="BA56" i="43" s="1"/>
  <c r="AY13" i="43"/>
  <c r="AW57" i="43" s="1"/>
  <c r="AW13" i="43"/>
  <c r="AW56" i="43" s="1"/>
  <c r="AU13" i="43"/>
  <c r="AS57" i="43" s="1"/>
  <c r="AS13" i="43"/>
  <c r="AS56" i="43" s="1"/>
  <c r="AQ13" i="43"/>
  <c r="AO57" i="43" s="1"/>
  <c r="AO13" i="43"/>
  <c r="AO56" i="43" s="1"/>
  <c r="AM13" i="43"/>
  <c r="AK57" i="43" s="1"/>
  <c r="AK13" i="43"/>
  <c r="AK56" i="43" s="1"/>
  <c r="AI13" i="43"/>
  <c r="AG57" i="43" s="1"/>
  <c r="AG13" i="43"/>
  <c r="AG56" i="43" s="1"/>
  <c r="AE13" i="43"/>
  <c r="AC57" i="43" s="1"/>
  <c r="AC13" i="43"/>
  <c r="AC56" i="43" s="1"/>
  <c r="AA13" i="43"/>
  <c r="Y57" i="43" s="1"/>
  <c r="Y13" i="43"/>
  <c r="Y56" i="43" s="1"/>
  <c r="W13" i="43"/>
  <c r="U57" i="43" s="1"/>
  <c r="U13" i="43"/>
  <c r="U56" i="43" s="1"/>
  <c r="S13" i="43"/>
  <c r="Q57" i="43" s="1"/>
  <c r="Q13" i="43"/>
  <c r="Q56" i="43" s="1"/>
  <c r="O13" i="43"/>
  <c r="M57" i="43" s="1"/>
  <c r="M13" i="43"/>
  <c r="M56" i="43" s="1"/>
  <c r="K13" i="43"/>
  <c r="I57" i="43" s="1"/>
  <c r="I13" i="43"/>
  <c r="I56" i="43" s="1"/>
  <c r="G13" i="43"/>
  <c r="E57" i="43" s="1"/>
  <c r="E13" i="43"/>
  <c r="E56" i="43" s="1"/>
  <c r="V4" i="43"/>
  <c r="P15" i="42" a="1"/>
  <c r="P15" i="42" s="1"/>
  <c r="P14" i="42" a="1"/>
  <c r="P14" i="42" s="1"/>
  <c r="V12" i="42" a="1"/>
  <c r="V12" i="42" s="1"/>
  <c r="T12" i="42" a="1"/>
  <c r="T12" i="42" s="1"/>
  <c r="P12" i="42" a="1"/>
  <c r="P12" i="42" s="1"/>
  <c r="P11" i="42" a="1"/>
  <c r="P11" i="42" s="1"/>
  <c r="P10" i="42" a="1"/>
  <c r="P10" i="42" s="1"/>
  <c r="P9" i="42" a="1"/>
  <c r="P9" i="42" s="1"/>
  <c r="P8" i="42" a="1"/>
  <c r="P8" i="42" s="1"/>
  <c r="P7" i="42" a="1"/>
  <c r="P7" i="42" s="1"/>
  <c r="Q6" i="42" a="1"/>
  <c r="Q6" i="42" s="1"/>
  <c r="V29" i="41"/>
  <c r="V27" i="41"/>
  <c r="V28" i="41" s="1"/>
  <c r="T15" i="41" a="1"/>
  <c r="T15" i="41" s="1"/>
  <c r="T14" i="41" a="1"/>
  <c r="T14" i="41" s="1"/>
  <c r="Z12" i="41" a="1"/>
  <c r="Z12" i="41" s="1"/>
  <c r="X12" i="41" a="1"/>
  <c r="X12" i="41" s="1"/>
  <c r="T12" i="41" a="1"/>
  <c r="T12" i="41" s="1"/>
  <c r="T11" i="41" a="1"/>
  <c r="T11" i="41" s="1"/>
  <c r="T10" i="41" a="1"/>
  <c r="T10" i="41" s="1"/>
  <c r="T9" i="41" a="1"/>
  <c r="T9" i="41" s="1"/>
  <c r="T8" i="41" a="1"/>
  <c r="T8" i="41" s="1"/>
  <c r="T7" i="41" a="1"/>
  <c r="T7" i="41" s="1"/>
  <c r="U6" i="41" a="1"/>
  <c r="U6" i="41" s="1"/>
  <c r="D15" i="43" l="1"/>
  <c r="BM59" i="43"/>
  <c r="R36" i="42" s="1"/>
  <c r="BI58" i="43"/>
  <c r="R32" i="42" s="1"/>
  <c r="M58" i="43"/>
  <c r="R20" i="42" s="1"/>
  <c r="AS58" i="43"/>
  <c r="R28" i="42" s="1"/>
  <c r="AK58" i="43"/>
  <c r="R26" i="42" s="1"/>
  <c r="Y58" i="43"/>
  <c r="R23" i="42" s="1"/>
  <c r="AW58" i="43"/>
  <c r="R29" i="42" s="1"/>
  <c r="BE58" i="43"/>
  <c r="R31" i="42" s="1"/>
  <c r="AC58" i="43"/>
  <c r="R24" i="42" s="1"/>
  <c r="BA58" i="43"/>
  <c r="R30" i="42" s="1"/>
  <c r="U58" i="43"/>
  <c r="R22" i="42" s="1"/>
  <c r="BM57" i="43"/>
  <c r="I58" i="43"/>
  <c r="R19" i="42" s="1"/>
  <c r="AO58" i="43"/>
  <c r="R27" i="42" s="1"/>
  <c r="AG58" i="43"/>
  <c r="R25" i="42" s="1"/>
  <c r="BM56" i="43"/>
  <c r="V30" i="41"/>
  <c r="E58" i="43"/>
  <c r="R18" i="42" s="1"/>
  <c r="D17" i="43"/>
  <c r="D16" i="43"/>
  <c r="Q58" i="43"/>
  <c r="R21" i="42" s="1"/>
  <c r="BM58" i="43" l="1"/>
  <c r="D18" i="43"/>
  <c r="D19" i="43" l="1"/>
  <c r="D20" i="43" l="1"/>
  <c r="AC1" i="32"/>
  <c r="AC1" i="31"/>
  <c r="AC1" i="30"/>
  <c r="AC1" i="29"/>
  <c r="AC1" i="28"/>
  <c r="D21" i="43" l="1"/>
  <c r="AC1" i="2"/>
  <c r="S4" i="35"/>
  <c r="S5" i="35"/>
  <c r="S6" i="35"/>
  <c r="S7" i="35"/>
  <c r="S8" i="35"/>
  <c r="S9" i="35"/>
  <c r="S10" i="35"/>
  <c r="S11" i="35"/>
  <c r="S12" i="35"/>
  <c r="S13" i="35"/>
  <c r="S14" i="35"/>
  <c r="S15" i="35"/>
  <c r="S16" i="35"/>
  <c r="S17" i="35"/>
  <c r="S18" i="35"/>
  <c r="S19" i="35"/>
  <c r="S20" i="35"/>
  <c r="S21" i="35"/>
  <c r="S22" i="35"/>
  <c r="S23" i="35"/>
  <c r="S24" i="35"/>
  <c r="S25" i="35"/>
  <c r="S26" i="35"/>
  <c r="S27" i="35"/>
  <c r="S28" i="35"/>
  <c r="S29" i="35"/>
  <c r="S30" i="35"/>
  <c r="S31" i="35"/>
  <c r="S32" i="35"/>
  <c r="S33" i="35"/>
  <c r="S34" i="35"/>
  <c r="S35" i="35"/>
  <c r="S36" i="35"/>
  <c r="S37" i="35"/>
  <c r="S38" i="35"/>
  <c r="S39" i="35"/>
  <c r="S40" i="35"/>
  <c r="S41" i="35"/>
  <c r="S42" i="35"/>
  <c r="S43" i="35"/>
  <c r="S44" i="35"/>
  <c r="S45" i="35"/>
  <c r="S46" i="35"/>
  <c r="S47" i="35"/>
  <c r="S48" i="35"/>
  <c r="S49" i="35"/>
  <c r="S50" i="35"/>
  <c r="S51" i="35"/>
  <c r="S52" i="35"/>
  <c r="S53" i="35"/>
  <c r="S54" i="35"/>
  <c r="S55" i="35"/>
  <c r="S3" i="35"/>
  <c r="B26" i="35"/>
  <c r="B27" i="35"/>
  <c r="G20" i="2"/>
  <c r="G20" i="28"/>
  <c r="D22" i="43" l="1"/>
  <c r="B31" i="35"/>
  <c r="B30" i="35"/>
  <c r="B29" i="35"/>
  <c r="B28" i="35"/>
  <c r="B25" i="35"/>
  <c r="B24" i="35"/>
  <c r="B23" i="35"/>
  <c r="B22" i="35"/>
  <c r="B21" i="35"/>
  <c r="B20" i="35"/>
  <c r="B19" i="35"/>
  <c r="B18" i="35"/>
  <c r="B17" i="35"/>
  <c r="B16" i="35"/>
  <c r="B15" i="35"/>
  <c r="B14" i="35"/>
  <c r="B13" i="35"/>
  <c r="B12" i="35"/>
  <c r="B11" i="35"/>
  <c r="B10" i="35"/>
  <c r="B9" i="35"/>
  <c r="B8" i="35"/>
  <c r="B7" i="35"/>
  <c r="B6" i="35"/>
  <c r="B5" i="35"/>
  <c r="B4" i="35"/>
  <c r="B3" i="35"/>
  <c r="D23" i="43" l="1"/>
  <c r="O24" i="1"/>
  <c r="O25" i="1"/>
  <c r="O26" i="1"/>
  <c r="O27" i="1"/>
  <c r="O28" i="1"/>
  <c r="O29" i="1"/>
  <c r="K29" i="1" s="1" a="1"/>
  <c r="K29" i="1" s="1"/>
  <c r="O30" i="1"/>
  <c r="O31" i="1"/>
  <c r="O32" i="1"/>
  <c r="O33" i="1"/>
  <c r="O34" i="1"/>
  <c r="O35" i="1"/>
  <c r="O36" i="1"/>
  <c r="O37" i="1"/>
  <c r="O38" i="1"/>
  <c r="D24" i="43" l="1"/>
  <c r="M24" i="1"/>
  <c r="J24" i="1" s="1" a="1"/>
  <c r="J24" i="1" s="1"/>
  <c r="M32" i="1"/>
  <c r="H32" i="1" s="1" a="1"/>
  <c r="H32" i="1" s="1"/>
  <c r="P32" i="1" s="1"/>
  <c r="Q32" i="1" s="1"/>
  <c r="R32" i="1" s="1"/>
  <c r="M30" i="1"/>
  <c r="M28" i="1"/>
  <c r="M25" i="1"/>
  <c r="M33" i="1"/>
  <c r="H33" i="1" s="1" a="1"/>
  <c r="H33" i="1" s="1"/>
  <c r="P33" i="1" s="1"/>
  <c r="Q33" i="1" s="1"/>
  <c r="R33" i="1" s="1"/>
  <c r="M29" i="1"/>
  <c r="M27" i="1"/>
  <c r="M26" i="1"/>
  <c r="K26" i="1" s="1" a="1"/>
  <c r="K26" i="1" s="1"/>
  <c r="M31" i="1"/>
  <c r="K31" i="1" s="1" a="1"/>
  <c r="K31" i="1" s="1"/>
  <c r="M38" i="1"/>
  <c r="H38" i="1" s="1" a="1"/>
  <c r="H38" i="1" s="1"/>
  <c r="P38" i="1" s="1"/>
  <c r="M34" i="1"/>
  <c r="H34" i="1" s="1" a="1"/>
  <c r="H34" i="1" s="1"/>
  <c r="P34" i="1" s="1"/>
  <c r="Q34" i="1" s="1"/>
  <c r="R34" i="1" s="1"/>
  <c r="M35" i="1"/>
  <c r="H35" i="1" s="1" a="1"/>
  <c r="H35" i="1" s="1"/>
  <c r="P35" i="1" s="1"/>
  <c r="Q35" i="1" s="1"/>
  <c r="R35" i="1" s="1"/>
  <c r="M36" i="1"/>
  <c r="H36" i="1" s="1" a="1"/>
  <c r="H36" i="1" s="1"/>
  <c r="P36" i="1" s="1"/>
  <c r="M37" i="1"/>
  <c r="H37" i="1" s="1" a="1"/>
  <c r="H37" i="1" s="1"/>
  <c r="P37" i="1" s="1"/>
  <c r="Q28" i="1"/>
  <c r="R28" i="1" s="1"/>
  <c r="H27" i="1" l="1" a="1"/>
  <c r="H27" i="1" s="1"/>
  <c r="J27" i="1" a="1"/>
  <c r="J27" i="1" s="1"/>
  <c r="K24" i="1" a="1"/>
  <c r="K24" i="1" s="1"/>
  <c r="H24" i="1" a="1"/>
  <c r="H24" i="1" s="1"/>
  <c r="K28" i="1" a="1"/>
  <c r="K28" i="1" s="1"/>
  <c r="H28" i="1" a="1"/>
  <c r="H28" i="1" s="1"/>
  <c r="I28" i="1" s="1"/>
  <c r="P26" i="1"/>
  <c r="H26" i="1" a="1"/>
  <c r="H26" i="1" s="1"/>
  <c r="H25" i="1" a="1"/>
  <c r="H25" i="1" s="1"/>
  <c r="J25" i="1" a="1"/>
  <c r="J25" i="1" s="1"/>
  <c r="P25" i="1" s="1"/>
  <c r="Q25" i="1" s="1"/>
  <c r="R25" i="1" s="1"/>
  <c r="J30" i="1" a="1"/>
  <c r="J30" i="1" s="1"/>
  <c r="H30" i="1" a="1"/>
  <c r="H30" i="1" s="1"/>
  <c r="I30" i="1" s="1"/>
  <c r="K38" i="1" a="1"/>
  <c r="K38" i="1" s="1"/>
  <c r="K36" i="1" a="1"/>
  <c r="K36" i="1" s="1"/>
  <c r="K35" i="1" a="1"/>
  <c r="K35" i="1" s="1"/>
  <c r="K34" i="1" a="1"/>
  <c r="K34" i="1" s="1"/>
  <c r="K33" i="1" a="1"/>
  <c r="K33" i="1" s="1"/>
  <c r="K32" i="1" a="1"/>
  <c r="K32" i="1" s="1"/>
  <c r="I34" i="1"/>
  <c r="I35" i="1"/>
  <c r="I36" i="1"/>
  <c r="K37" i="1" a="1"/>
  <c r="K37" i="1" s="1"/>
  <c r="I37" i="1"/>
  <c r="I38" i="1"/>
  <c r="R8" i="15"/>
  <c r="I29" i="1"/>
  <c r="D25" i="43"/>
  <c r="Q36" i="1"/>
  <c r="R36" i="1" s="1"/>
  <c r="Q38" i="1"/>
  <c r="R38" i="1" s="1"/>
  <c r="Q37" i="1"/>
  <c r="R37" i="1" s="1"/>
  <c r="AA56" i="37"/>
  <c r="Y61" i="37" s="1"/>
  <c r="Y56" i="37"/>
  <c r="W56" i="37"/>
  <c r="U61" i="37" s="1"/>
  <c r="U56" i="37"/>
  <c r="S56" i="37"/>
  <c r="Q61" i="37" s="1"/>
  <c r="Q56" i="37"/>
  <c r="O56" i="37"/>
  <c r="M61" i="37" s="1"/>
  <c r="M56" i="37"/>
  <c r="K56" i="37"/>
  <c r="I61" i="37" s="1"/>
  <c r="I56" i="37"/>
  <c r="G56" i="37"/>
  <c r="E61" i="37" s="1"/>
  <c r="E56" i="37"/>
  <c r="AA15" i="37"/>
  <c r="Y59" i="37" s="1"/>
  <c r="Y15" i="37"/>
  <c r="Y58" i="37" s="1"/>
  <c r="W15" i="37"/>
  <c r="U59" i="37" s="1"/>
  <c r="U15" i="37"/>
  <c r="U58" i="37" s="1"/>
  <c r="S15" i="37"/>
  <c r="Q59" i="37" s="1"/>
  <c r="Q15" i="37"/>
  <c r="Q58" i="37" s="1"/>
  <c r="O15" i="37"/>
  <c r="M59" i="37" s="1"/>
  <c r="M15" i="37"/>
  <c r="M58" i="37" s="1"/>
  <c r="K15" i="37"/>
  <c r="I59" i="37" s="1"/>
  <c r="I15" i="37"/>
  <c r="I58" i="37" s="1"/>
  <c r="G15" i="37"/>
  <c r="E59" i="37" s="1"/>
  <c r="E15" i="37"/>
  <c r="E58" i="37" s="1"/>
  <c r="S5" i="37"/>
  <c r="M23" i="15" l="1" a="1"/>
  <c r="M23" i="15" s="1"/>
  <c r="P27" i="1"/>
  <c r="K27" i="1" a="1"/>
  <c r="K27" i="1" s="1"/>
  <c r="I25" i="1"/>
  <c r="D12" i="15"/>
  <c r="D13" i="15"/>
  <c r="K25" i="1" a="1"/>
  <c r="K25" i="1" s="1"/>
  <c r="M20" i="15" a="1"/>
  <c r="M20" i="15" s="1"/>
  <c r="K30" i="1" a="1"/>
  <c r="K30" i="1" s="1"/>
  <c r="P30" i="1"/>
  <c r="Q30" i="1" s="1"/>
  <c r="R30" i="1" s="1"/>
  <c r="D11" i="15"/>
  <c r="D10" i="15"/>
  <c r="H15" i="42"/>
  <c r="F15" i="42" s="1"/>
  <c r="H15" i="4"/>
  <c r="F15" i="4" s="1"/>
  <c r="P29" i="1"/>
  <c r="Q29" i="1" s="1"/>
  <c r="R29" i="1" s="1"/>
  <c r="M22" i="15" a="1"/>
  <c r="M22" i="15" s="1"/>
  <c r="P24" i="1"/>
  <c r="H16" i="3"/>
  <c r="F16" i="3" s="1"/>
  <c r="P31" i="1"/>
  <c r="H13" i="32"/>
  <c r="G13" i="32" s="1"/>
  <c r="H16" i="41"/>
  <c r="F16" i="41" s="1"/>
  <c r="M24" i="15" a="1"/>
  <c r="M24" i="15" s="1"/>
  <c r="D26" i="43"/>
  <c r="E60" i="37"/>
  <c r="AC59" i="37"/>
  <c r="AC61" i="37"/>
  <c r="M60" i="37"/>
  <c r="Q60" i="37"/>
  <c r="AC58" i="37"/>
  <c r="U60" i="37"/>
  <c r="Y60" i="37"/>
  <c r="I60" i="37"/>
  <c r="D27" i="43" l="1"/>
  <c r="AC60" i="37"/>
  <c r="D28" i="43" l="1"/>
  <c r="D29" i="43" l="1"/>
  <c r="D30" i="43" l="1"/>
  <c r="D31" i="43" l="1"/>
  <c r="E56" i="35"/>
  <c r="F56" i="35"/>
  <c r="G56" i="35"/>
  <c r="H56" i="35"/>
  <c r="I56" i="35"/>
  <c r="J56" i="35"/>
  <c r="K56" i="35"/>
  <c r="L56" i="35"/>
  <c r="M56" i="35"/>
  <c r="N56" i="35"/>
  <c r="O56" i="35"/>
  <c r="E58" i="35" a="1"/>
  <c r="E58" i="35" s="1"/>
  <c r="F58" i="35" a="1"/>
  <c r="F58" i="35" s="1"/>
  <c r="G58" i="35" a="1"/>
  <c r="G58" i="35" s="1"/>
  <c r="H58" i="35" a="1"/>
  <c r="H58" i="35" s="1"/>
  <c r="I58" i="35" a="1"/>
  <c r="I58" i="35" s="1"/>
  <c r="J58" i="35" a="1"/>
  <c r="J58" i="35" s="1"/>
  <c r="K58" i="35" a="1"/>
  <c r="K58" i="35" s="1"/>
  <c r="L58" i="35" a="1"/>
  <c r="L58" i="35" s="1"/>
  <c r="M58" i="35" a="1"/>
  <c r="M58" i="35" s="1"/>
  <c r="N58" i="35" a="1"/>
  <c r="N58" i="35" s="1"/>
  <c r="O58" i="35" a="1"/>
  <c r="O58" i="35" s="1"/>
  <c r="U13" i="35"/>
  <c r="U12" i="35"/>
  <c r="U11" i="35"/>
  <c r="U10" i="35"/>
  <c r="U9" i="35"/>
  <c r="U8" i="35"/>
  <c r="U7" i="35"/>
  <c r="U6" i="35"/>
  <c r="U5" i="35"/>
  <c r="U4" i="35"/>
  <c r="U3" i="35"/>
  <c r="T15" i="3" a="1"/>
  <c r="T15" i="3" s="1"/>
  <c r="T14" i="3" a="1"/>
  <c r="T14" i="3" s="1"/>
  <c r="Z12" i="3" a="1"/>
  <c r="Z12" i="3" s="1"/>
  <c r="X12" i="3" a="1"/>
  <c r="X12" i="3" s="1"/>
  <c r="T12" i="3" a="1"/>
  <c r="T12" i="3" s="1"/>
  <c r="T11" i="3" a="1"/>
  <c r="T11" i="3" s="1"/>
  <c r="T10" i="3" a="1"/>
  <c r="T10" i="3" s="1"/>
  <c r="T9" i="3" a="1"/>
  <c r="T9" i="3" s="1"/>
  <c r="T8" i="3" a="1"/>
  <c r="T8" i="3" s="1"/>
  <c r="T7" i="3" a="1"/>
  <c r="T7" i="3" s="1"/>
  <c r="U6" i="3" a="1"/>
  <c r="U6" i="3" s="1"/>
  <c r="P15" i="4" a="1"/>
  <c r="P15" i="4" s="1"/>
  <c r="P14" i="4" a="1"/>
  <c r="P14" i="4" s="1"/>
  <c r="V12" i="4" a="1"/>
  <c r="V12" i="4" s="1"/>
  <c r="T12" i="4" a="1"/>
  <c r="T12" i="4" s="1"/>
  <c r="P12" i="4" a="1"/>
  <c r="P12" i="4" s="1"/>
  <c r="P11" i="4" a="1"/>
  <c r="P11" i="4" s="1"/>
  <c r="P10" i="4" a="1"/>
  <c r="P10" i="4" s="1"/>
  <c r="P9" i="4" a="1"/>
  <c r="P9" i="4" s="1"/>
  <c r="P8" i="4" a="1"/>
  <c r="P8" i="4" s="1"/>
  <c r="P7" i="4" a="1"/>
  <c r="P7" i="4" s="1"/>
  <c r="Q6" i="4" a="1"/>
  <c r="Q6" i="4" s="1"/>
  <c r="R15" i="32" a="1"/>
  <c r="R15" i="32" s="1"/>
  <c r="R14" i="32" a="1"/>
  <c r="R14" i="32" s="1"/>
  <c r="X12" i="32" a="1"/>
  <c r="X12" i="32" s="1"/>
  <c r="R12" i="32" a="1"/>
  <c r="R12" i="32" s="1"/>
  <c r="R11" i="32" a="1"/>
  <c r="R11" i="32" s="1"/>
  <c r="R10" i="32" a="1"/>
  <c r="R10" i="32" s="1"/>
  <c r="R9" i="32" a="1"/>
  <c r="R9" i="32" s="1"/>
  <c r="R8" i="32" a="1"/>
  <c r="R8" i="32" s="1"/>
  <c r="R7" i="32" a="1"/>
  <c r="R7" i="32" s="1"/>
  <c r="S6" i="32" a="1"/>
  <c r="S6" i="32" s="1"/>
  <c r="R15" i="31" a="1"/>
  <c r="R15" i="31" s="1"/>
  <c r="R14" i="31" a="1"/>
  <c r="R14" i="31" s="1"/>
  <c r="X12" i="31" a="1"/>
  <c r="X12" i="31" s="1"/>
  <c r="R12" i="31" a="1"/>
  <c r="R12" i="31" s="1"/>
  <c r="R11" i="31" a="1"/>
  <c r="R11" i="31" s="1"/>
  <c r="R10" i="31" a="1"/>
  <c r="R10" i="31" s="1"/>
  <c r="R9" i="31" a="1"/>
  <c r="R9" i="31" s="1"/>
  <c r="R8" i="31" a="1"/>
  <c r="R8" i="31" s="1"/>
  <c r="R7" i="31" a="1"/>
  <c r="R7" i="31" s="1"/>
  <c r="S6" i="31" a="1"/>
  <c r="S6" i="31" s="1"/>
  <c r="R15" i="30" a="1"/>
  <c r="R15" i="30" s="1"/>
  <c r="R14" i="30" a="1"/>
  <c r="R14" i="30" s="1"/>
  <c r="X12" i="30" a="1"/>
  <c r="X12" i="30" s="1"/>
  <c r="R12" i="30" a="1"/>
  <c r="R12" i="30" s="1"/>
  <c r="R11" i="30" a="1"/>
  <c r="R11" i="30" s="1"/>
  <c r="R10" i="30" a="1"/>
  <c r="R10" i="30" s="1"/>
  <c r="R9" i="30" a="1"/>
  <c r="R9" i="30" s="1"/>
  <c r="R8" i="30" a="1"/>
  <c r="R8" i="30" s="1"/>
  <c r="R7" i="30" a="1"/>
  <c r="R7" i="30" s="1"/>
  <c r="S6" i="30" a="1"/>
  <c r="S6" i="30" s="1"/>
  <c r="R15" i="29" a="1"/>
  <c r="R15" i="29" s="1"/>
  <c r="R14" i="29" a="1"/>
  <c r="R14" i="29" s="1"/>
  <c r="X12" i="29" a="1"/>
  <c r="X12" i="29" s="1"/>
  <c r="R12" i="29" a="1"/>
  <c r="R12" i="29" s="1"/>
  <c r="R11" i="29" a="1"/>
  <c r="R11" i="29" s="1"/>
  <c r="R10" i="29" a="1"/>
  <c r="R10" i="29" s="1"/>
  <c r="R9" i="29" a="1"/>
  <c r="R9" i="29" s="1"/>
  <c r="R8" i="29" a="1"/>
  <c r="R8" i="29" s="1"/>
  <c r="R7" i="29" a="1"/>
  <c r="R7" i="29" s="1"/>
  <c r="S6" i="29" a="1"/>
  <c r="S6" i="29" s="1"/>
  <c r="R15" i="28" a="1"/>
  <c r="R15" i="28" s="1"/>
  <c r="R14" i="28" a="1"/>
  <c r="R14" i="28" s="1"/>
  <c r="X12" i="28" a="1"/>
  <c r="X12" i="28" s="1"/>
  <c r="R12" i="28" a="1"/>
  <c r="R12" i="28" s="1"/>
  <c r="R11" i="28" a="1"/>
  <c r="R11" i="28" s="1"/>
  <c r="R10" i="28" a="1"/>
  <c r="R10" i="28" s="1"/>
  <c r="R9" i="28" a="1"/>
  <c r="R9" i="28" s="1"/>
  <c r="R8" i="28" a="1"/>
  <c r="R8" i="28" s="1"/>
  <c r="R7" i="28" a="1"/>
  <c r="R7" i="28" s="1"/>
  <c r="S6" i="28" a="1"/>
  <c r="S6" i="28" s="1"/>
  <c r="R15" i="2" a="1"/>
  <c r="R15" i="2" s="1"/>
  <c r="R14" i="2" a="1"/>
  <c r="R14" i="2" s="1"/>
  <c r="X12" i="2" a="1"/>
  <c r="X12" i="2" s="1"/>
  <c r="R12" i="2" a="1"/>
  <c r="R12" i="2" s="1"/>
  <c r="R11" i="2" a="1"/>
  <c r="R11" i="2" s="1"/>
  <c r="R10" i="2" a="1"/>
  <c r="R10" i="2" s="1"/>
  <c r="R9" i="2" a="1"/>
  <c r="R9" i="2" s="1"/>
  <c r="R8" i="2" a="1"/>
  <c r="R8" i="2" s="1"/>
  <c r="R7" i="2" a="1"/>
  <c r="R7" i="2" s="1"/>
  <c r="S6" i="2" a="1"/>
  <c r="S6" i="2" s="1"/>
  <c r="Z5" i="14" a="1"/>
  <c r="Z5" i="14" s="1"/>
  <c r="Y6" i="14" a="1"/>
  <c r="Y6" i="14" s="1"/>
  <c r="Y7" i="14" a="1"/>
  <c r="Y7" i="14" s="1"/>
  <c r="Y8" i="14" a="1"/>
  <c r="Y8" i="14" s="1"/>
  <c r="Y9" i="14" a="1"/>
  <c r="Y9" i="14" s="1"/>
  <c r="Y10" i="14" a="1"/>
  <c r="Y10" i="14" s="1"/>
  <c r="AE11" i="14" a="1"/>
  <c r="AE11" i="14" s="1"/>
  <c r="Y13" i="14" a="1"/>
  <c r="Y13" i="14" s="1"/>
  <c r="Y14" i="14" a="1"/>
  <c r="Y14" i="14" s="1"/>
  <c r="V29" i="3"/>
  <c r="D32" i="43" l="1"/>
  <c r="V3" i="35" a="1"/>
  <c r="V3" i="35" s="1"/>
  <c r="V27" i="3"/>
  <c r="V28" i="3" s="1"/>
  <c r="D33" i="43" l="1"/>
  <c r="V30" i="3"/>
  <c r="D34" i="43" l="1"/>
  <c r="L24" i="32"/>
  <c r="G24" i="32"/>
  <c r="L23" i="32"/>
  <c r="L25" i="32" s="1"/>
  <c r="G23" i="32"/>
  <c r="G25" i="32" s="1"/>
  <c r="V22" i="32"/>
  <c r="Q22" i="32"/>
  <c r="Q23" i="32" s="1"/>
  <c r="G20" i="32"/>
  <c r="L25" i="31"/>
  <c r="L24" i="31"/>
  <c r="G24" i="31"/>
  <c r="L23" i="31"/>
  <c r="G23" i="31"/>
  <c r="G25" i="31" s="1"/>
  <c r="V22" i="31"/>
  <c r="V24" i="31" s="1"/>
  <c r="Q22" i="31"/>
  <c r="G20" i="31"/>
  <c r="L24" i="30"/>
  <c r="G24" i="30"/>
  <c r="L23" i="30"/>
  <c r="L25" i="30" s="1"/>
  <c r="G25" i="30"/>
  <c r="V22" i="30"/>
  <c r="V23" i="30" s="1"/>
  <c r="Q22" i="30"/>
  <c r="Q23" i="30" s="1"/>
  <c r="G20" i="30"/>
  <c r="L24" i="29"/>
  <c r="G24" i="29"/>
  <c r="L23" i="29"/>
  <c r="L25" i="29" s="1"/>
  <c r="G23" i="29"/>
  <c r="G25" i="29" s="1"/>
  <c r="V22" i="29"/>
  <c r="Q22" i="29"/>
  <c r="Q23" i="29" s="1"/>
  <c r="G20" i="29"/>
  <c r="L24" i="28"/>
  <c r="G24" i="28"/>
  <c r="L23" i="28"/>
  <c r="L25" i="28" s="1"/>
  <c r="G23" i="28"/>
  <c r="G25" i="28" s="1"/>
  <c r="V22" i="28"/>
  <c r="V23" i="28" s="1"/>
  <c r="Q22" i="28"/>
  <c r="D35" i="43" l="1"/>
  <c r="Q24" i="30"/>
  <c r="V25" i="28"/>
  <c r="V23" i="29"/>
  <c r="V25" i="29" s="1"/>
  <c r="Q25" i="30"/>
  <c r="V23" i="32"/>
  <c r="V25" i="32" s="1"/>
  <c r="V25" i="30"/>
  <c r="Q23" i="31"/>
  <c r="Q25" i="31" s="1"/>
  <c r="Q25" i="32"/>
  <c r="Q23" i="28"/>
  <c r="Q25" i="28" s="1"/>
  <c r="Q24" i="28"/>
  <c r="V23" i="31"/>
  <c r="V25" i="31" s="1"/>
  <c r="V24" i="28"/>
  <c r="Q24" i="32"/>
  <c r="Q25" i="29"/>
  <c r="V24" i="32"/>
  <c r="Q24" i="31"/>
  <c r="V24" i="30"/>
  <c r="Q24" i="29"/>
  <c r="V24" i="29"/>
  <c r="D36" i="43" l="1"/>
  <c r="B38" i="14" a="1"/>
  <c r="B38" i="14" s="1"/>
  <c r="Z38" i="14" s="1"/>
  <c r="D37" i="43" l="1"/>
  <c r="D38" i="43" l="1"/>
  <c r="D39" i="43" l="1"/>
  <c r="BK54" i="5"/>
  <c r="BI59" i="5" s="1"/>
  <c r="V32" i="4"/>
  <c r="J32" i="4"/>
  <c r="F32" i="4"/>
  <c r="B32" i="4"/>
  <c r="V31" i="4"/>
  <c r="J31" i="4"/>
  <c r="F31" i="4"/>
  <c r="B31" i="4"/>
  <c r="V30" i="4"/>
  <c r="J30" i="4"/>
  <c r="F30" i="4"/>
  <c r="B30" i="4"/>
  <c r="V29" i="4"/>
  <c r="J29" i="4"/>
  <c r="F29" i="4"/>
  <c r="B29" i="4"/>
  <c r="V28" i="4"/>
  <c r="J28" i="4"/>
  <c r="F28" i="4"/>
  <c r="B28" i="4"/>
  <c r="V27" i="4"/>
  <c r="J27" i="4"/>
  <c r="F27" i="4"/>
  <c r="B27" i="4"/>
  <c r="V26" i="4"/>
  <c r="J26" i="4"/>
  <c r="F26" i="4"/>
  <c r="B26" i="4"/>
  <c r="V25" i="4"/>
  <c r="J25" i="4"/>
  <c r="F25" i="4"/>
  <c r="B25" i="4"/>
  <c r="V24" i="4"/>
  <c r="J24" i="4"/>
  <c r="F24" i="4"/>
  <c r="B24" i="4"/>
  <c r="V23" i="4"/>
  <c r="J23" i="4"/>
  <c r="F23" i="4"/>
  <c r="B23" i="4"/>
  <c r="V22" i="4"/>
  <c r="J22" i="4"/>
  <c r="F22" i="4"/>
  <c r="B22" i="4"/>
  <c r="D40" i="43" l="1"/>
  <c r="BI54" i="5"/>
  <c r="D41" i="43" l="1"/>
  <c r="D15" i="5"/>
  <c r="G54" i="5"/>
  <c r="E59" i="5" s="1"/>
  <c r="V21" i="4"/>
  <c r="J21" i="4"/>
  <c r="F21" i="4"/>
  <c r="B21" i="4"/>
  <c r="V20" i="4"/>
  <c r="J20" i="4"/>
  <c r="F20" i="4"/>
  <c r="V19" i="4"/>
  <c r="J19" i="4"/>
  <c r="F19" i="4"/>
  <c r="B19" i="4"/>
  <c r="V18" i="4"/>
  <c r="J18" i="4"/>
  <c r="F18" i="4"/>
  <c r="B18" i="4"/>
  <c r="BG54" i="5"/>
  <c r="BE59" i="5" s="1"/>
  <c r="BE54" i="5"/>
  <c r="BC54" i="5"/>
  <c r="BA59" i="5" s="1"/>
  <c r="BA54" i="5"/>
  <c r="AY54" i="5"/>
  <c r="AW59" i="5" s="1"/>
  <c r="AW54" i="5"/>
  <c r="AU54" i="5"/>
  <c r="AS59" i="5" s="1"/>
  <c r="AS54" i="5"/>
  <c r="BK13" i="5"/>
  <c r="BI57" i="5" s="1"/>
  <c r="BI13" i="5"/>
  <c r="BI56" i="5" s="1"/>
  <c r="BG13" i="5"/>
  <c r="BE57" i="5" s="1"/>
  <c r="BE13" i="5"/>
  <c r="BE56" i="5" s="1"/>
  <c r="BC13" i="5"/>
  <c r="BA57" i="5" s="1"/>
  <c r="BA13" i="5"/>
  <c r="BA56" i="5" s="1"/>
  <c r="AY13" i="5"/>
  <c r="AW57" i="5" s="1"/>
  <c r="AW13" i="5"/>
  <c r="AW56" i="5" s="1"/>
  <c r="AU13" i="5"/>
  <c r="AS57" i="5" s="1"/>
  <c r="AS13" i="5"/>
  <c r="AS56" i="5" s="1"/>
  <c r="AQ54" i="5"/>
  <c r="AO59" i="5" s="1"/>
  <c r="AO54" i="5"/>
  <c r="AQ13" i="5"/>
  <c r="AO57" i="5" s="1"/>
  <c r="AO13" i="5"/>
  <c r="AO56" i="5" s="1"/>
  <c r="AM54" i="5"/>
  <c r="AK59" i="5" s="1"/>
  <c r="AK54" i="5"/>
  <c r="AM13" i="5"/>
  <c r="AK57" i="5" s="1"/>
  <c r="AK13" i="5"/>
  <c r="AK56" i="5" s="1"/>
  <c r="AI54" i="5"/>
  <c r="AG59" i="5" s="1"/>
  <c r="AG54" i="5"/>
  <c r="AI13" i="5"/>
  <c r="AG57" i="5" s="1"/>
  <c r="AG13" i="5"/>
  <c r="AG56" i="5" s="1"/>
  <c r="AE54" i="5"/>
  <c r="AC59" i="5" s="1"/>
  <c r="AC54" i="5"/>
  <c r="AE13" i="5"/>
  <c r="AC57" i="5" s="1"/>
  <c r="AC13" i="5"/>
  <c r="AC56" i="5" s="1"/>
  <c r="AA54" i="5"/>
  <c r="Y59" i="5" s="1"/>
  <c r="Y54" i="5"/>
  <c r="AA13" i="5"/>
  <c r="Y57" i="5" s="1"/>
  <c r="Y13" i="5"/>
  <c r="Y56" i="5" s="1"/>
  <c r="W54" i="5"/>
  <c r="U59" i="5" s="1"/>
  <c r="U54" i="5"/>
  <c r="W13" i="5"/>
  <c r="U57" i="5" s="1"/>
  <c r="U13" i="5"/>
  <c r="U56" i="5" s="1"/>
  <c r="S54" i="5"/>
  <c r="Q59" i="5" s="1"/>
  <c r="Q54" i="5"/>
  <c r="S13" i="5"/>
  <c r="Q57" i="5" s="1"/>
  <c r="Q13" i="5"/>
  <c r="Q56" i="5" s="1"/>
  <c r="O54" i="5"/>
  <c r="M59" i="5" s="1"/>
  <c r="M54" i="5"/>
  <c r="O13" i="5"/>
  <c r="M57" i="5" s="1"/>
  <c r="M13" i="5"/>
  <c r="M56" i="5" s="1"/>
  <c r="K54" i="5"/>
  <c r="I59" i="5" s="1"/>
  <c r="I54" i="5"/>
  <c r="K13" i="5"/>
  <c r="I57" i="5" s="1"/>
  <c r="I13" i="5"/>
  <c r="I56" i="5" s="1"/>
  <c r="E54" i="5"/>
  <c r="V4" i="5"/>
  <c r="G13" i="5"/>
  <c r="E57" i="5" s="1"/>
  <c r="E13" i="5"/>
  <c r="E56" i="5" s="1"/>
  <c r="D42" i="43" l="1"/>
  <c r="BM56" i="5"/>
  <c r="BM57" i="5"/>
  <c r="BM59" i="5"/>
  <c r="E58" i="5"/>
  <c r="AO58" i="5"/>
  <c r="R27" i="4" s="1"/>
  <c r="AW58" i="5"/>
  <c r="R29" i="4" s="1"/>
  <c r="M58" i="5"/>
  <c r="R20" i="4" s="1"/>
  <c r="AC58" i="5"/>
  <c r="R24" i="4" s="1"/>
  <c r="Q58" i="5"/>
  <c r="R21" i="4" s="1"/>
  <c r="I58" i="5"/>
  <c r="AS58" i="5"/>
  <c r="R28" i="4" s="1"/>
  <c r="BA58" i="5"/>
  <c r="R30" i="4" s="1"/>
  <c r="U58" i="5"/>
  <c r="R22" i="4" s="1"/>
  <c r="BE58" i="5"/>
  <c r="R31" i="4" s="1"/>
  <c r="Y58" i="5"/>
  <c r="R23" i="4" s="1"/>
  <c r="AK58" i="5"/>
  <c r="R26" i="4" s="1"/>
  <c r="BI58" i="5"/>
  <c r="R32" i="4" s="1"/>
  <c r="AG58" i="5"/>
  <c r="R25" i="4" s="1"/>
  <c r="R36" i="4" l="1"/>
  <c r="M21" i="15" s="1" a="1"/>
  <c r="M21" i="15" s="1"/>
  <c r="M26" i="15" s="1"/>
  <c r="R34" i="42"/>
  <c r="R33" i="42"/>
  <c r="D43" i="43"/>
  <c r="R18" i="4"/>
  <c r="BM58" i="5"/>
  <c r="R19" i="4"/>
  <c r="D16" i="5"/>
  <c r="AD41" i="14" l="1"/>
  <c r="R33" i="4"/>
  <c r="R34" i="4"/>
  <c r="R35" i="42"/>
  <c r="D44" i="43"/>
  <c r="D45" i="43"/>
  <c r="D17" i="5"/>
  <c r="R37" i="42" l="1"/>
  <c r="R35" i="4"/>
  <c r="R37" i="4" s="1"/>
  <c r="D18" i="5"/>
  <c r="D19" i="5" l="1"/>
  <c r="D20" i="5" l="1"/>
  <c r="D21" i="5" l="1"/>
  <c r="D22" i="5" l="1"/>
  <c r="D23" i="5" l="1"/>
  <c r="D24" i="5" l="1"/>
  <c r="D25" i="5" l="1"/>
  <c r="D26" i="5" l="1"/>
  <c r="D27" i="5" l="1"/>
  <c r="D28" i="5" l="1"/>
  <c r="D29" i="5" l="1"/>
  <c r="D30" i="5" l="1"/>
  <c r="D31" i="5" l="1"/>
  <c r="D32" i="5" l="1"/>
  <c r="D33" i="5" l="1"/>
  <c r="D34" i="5" l="1"/>
  <c r="D35" i="5" l="1"/>
  <c r="D36" i="5" l="1"/>
  <c r="D37" i="5" l="1"/>
  <c r="D38" i="5" l="1"/>
  <c r="D39" i="5" l="1"/>
  <c r="D40" i="5" l="1"/>
  <c r="D41" i="5" l="1"/>
  <c r="D42" i="5" l="1"/>
  <c r="D43" i="5" l="1"/>
  <c r="D45" i="5" l="1"/>
  <c r="D44" i="5"/>
  <c r="L24" i="2" l="1"/>
  <c r="G24" i="2"/>
  <c r="V22" i="2" l="1"/>
  <c r="V24" i="2" s="1"/>
  <c r="Q22" i="2"/>
  <c r="Q24" i="2" l="1"/>
  <c r="L23" i="2"/>
  <c r="L25" i="2" s="1"/>
  <c r="Q23" i="2"/>
  <c r="V23" i="2"/>
  <c r="V25" i="2" s="1"/>
  <c r="G23" i="2"/>
  <c r="G25" i="2" s="1"/>
  <c r="Q25" i="2" l="1"/>
  <c r="I31" i="1" l="1"/>
  <c r="I33" i="1"/>
  <c r="I26" i="1" l="1"/>
  <c r="Q31" i="1"/>
  <c r="R31" i="1" s="1"/>
  <c r="Q26" i="1"/>
  <c r="R26" i="1" s="1"/>
  <c r="I32" i="1"/>
  <c r="I27" i="1"/>
  <c r="B15" i="15" l="1"/>
  <c r="B14" i="15"/>
  <c r="B13" i="15"/>
  <c r="B12" i="15"/>
  <c r="B11" i="15"/>
  <c r="I24" i="1"/>
  <c r="H13" i="28"/>
  <c r="G13" i="28" s="1"/>
  <c r="H13" i="29"/>
  <c r="G13" i="29" s="1"/>
  <c r="H13" i="30"/>
  <c r="G13" i="30" s="1"/>
  <c r="H13" i="31"/>
  <c r="G13" i="31" s="1"/>
  <c r="Q24" i="1"/>
  <c r="R24" i="1" s="1"/>
  <c r="Q27" i="1"/>
  <c r="R27" i="1" s="1"/>
  <c r="B7" i="15"/>
  <c r="G15" i="29"/>
  <c r="H13" i="2"/>
  <c r="G13" i="2" s="1"/>
  <c r="G15" i="2"/>
  <c r="G17" i="30"/>
  <c r="G15" i="31"/>
  <c r="G15" i="28"/>
  <c r="G17" i="32"/>
  <c r="B10" i="15"/>
  <c r="M10" i="15" s="1" a="1"/>
  <c r="M10" i="15" s="1"/>
  <c r="B5" i="15"/>
  <c r="B8" i="15"/>
  <c r="B6" i="15"/>
  <c r="B9" i="15"/>
  <c r="M9" i="15" s="1" a="1"/>
  <c r="M9" i="15" s="1"/>
  <c r="B4" i="15"/>
  <c r="L4" i="15" s="1" a="1"/>
  <c r="L4" i="15" s="1"/>
  <c r="G17" i="31"/>
  <c r="G15" i="30"/>
  <c r="G15" i="32"/>
  <c r="G18" i="32"/>
  <c r="G18" i="31"/>
  <c r="G18" i="30"/>
  <c r="G18" i="28"/>
  <c r="G17" i="28"/>
  <c r="G18" i="29"/>
  <c r="G18" i="2"/>
  <c r="G17" i="2"/>
  <c r="G17" i="29"/>
  <c r="M11" i="15" l="1" a="1"/>
  <c r="M11" i="15" s="1"/>
  <c r="L11" i="15" a="1"/>
  <c r="L11" i="15" s="1"/>
  <c r="K11" i="15" a="1"/>
  <c r="K11" i="15" s="1"/>
  <c r="J11" i="15" a="1"/>
  <c r="J11" i="15" s="1"/>
  <c r="L12" i="15" a="1"/>
  <c r="L12" i="15" s="1"/>
  <c r="K12" i="15" a="1"/>
  <c r="K12" i="15" s="1"/>
  <c r="J12" i="15" a="1"/>
  <c r="J12" i="15" s="1"/>
  <c r="M13" i="15" a="1"/>
  <c r="M13" i="15" s="1"/>
  <c r="L13" i="15" a="1"/>
  <c r="L13" i="15" s="1"/>
  <c r="K13" i="15" a="1"/>
  <c r="K13" i="15" s="1"/>
  <c r="J13" i="15" a="1"/>
  <c r="J13" i="15" s="1"/>
  <c r="M12" i="15" a="1"/>
  <c r="M12" i="15" s="1"/>
  <c r="M8" i="15" a="1"/>
  <c r="M8" i="15" s="1"/>
  <c r="M6" i="15" a="1"/>
  <c r="M6" i="15" s="1"/>
  <c r="M7" i="15" a="1"/>
  <c r="M7" i="15" s="1"/>
  <c r="A13" i="15"/>
  <c r="G13" i="15"/>
  <c r="I13" i="15"/>
  <c r="F13" i="15"/>
  <c r="E13" i="15"/>
  <c r="H13" i="15"/>
  <c r="M5" i="15" a="1"/>
  <c r="M5" i="15" s="1"/>
  <c r="A11" i="15"/>
  <c r="F11" i="15"/>
  <c r="E11" i="15"/>
  <c r="G11" i="15"/>
  <c r="I11" i="15"/>
  <c r="H11" i="15"/>
  <c r="K10" i="15" a="1"/>
  <c r="K10" i="15" s="1"/>
  <c r="J10" i="15" a="1"/>
  <c r="J10" i="15" s="1"/>
  <c r="L10" i="15" a="1"/>
  <c r="L10" i="15" s="1"/>
  <c r="A12" i="15"/>
  <c r="F12" i="15"/>
  <c r="G12" i="15"/>
  <c r="I12" i="15"/>
  <c r="E12" i="15"/>
  <c r="H12" i="15"/>
  <c r="A4" i="15"/>
  <c r="M4" i="15" a="1"/>
  <c r="M4" i="15" s="1"/>
  <c r="A15" i="15"/>
  <c r="A6" i="15"/>
  <c r="A14" i="15"/>
  <c r="A7" i="15"/>
  <c r="D4" i="15" a="1"/>
  <c r="D4" i="15" s="1"/>
  <c r="A9" i="15"/>
  <c r="S38" i="1" a="1"/>
  <c r="S38" i="1" s="1"/>
  <c r="S25" i="1" a="1"/>
  <c r="S25" i="1" s="1"/>
  <c r="I8" i="37" s="1"/>
  <c r="I9" i="37" s="1"/>
  <c r="S30" i="1" a="1"/>
  <c r="S30" i="1" s="1"/>
  <c r="S37" i="1" a="1"/>
  <c r="S37" i="1" s="1"/>
  <c r="S27" i="1" a="1"/>
  <c r="S27" i="1" s="1"/>
  <c r="Q12" i="37" s="1"/>
  <c r="S32" i="1" a="1"/>
  <c r="S32" i="1" s="1"/>
  <c r="S29" i="1" a="1"/>
  <c r="S29" i="1" s="1"/>
  <c r="Y12" i="37" s="1"/>
  <c r="S36" i="1" a="1"/>
  <c r="S36" i="1" s="1"/>
  <c r="S26" i="1" a="1"/>
  <c r="S26" i="1" s="1"/>
  <c r="M8" i="37" s="1"/>
  <c r="M9" i="37" s="1"/>
  <c r="S24" i="1" a="1"/>
  <c r="S24" i="1" s="1"/>
  <c r="E12" i="37" s="1"/>
  <c r="S31" i="1" a="1"/>
  <c r="S31" i="1" s="1"/>
  <c r="S35" i="1" a="1"/>
  <c r="S35" i="1" s="1"/>
  <c r="S28" i="1" a="1"/>
  <c r="S28" i="1" s="1"/>
  <c r="U12" i="37" s="1"/>
  <c r="S34" i="1" a="1"/>
  <c r="S34" i="1" s="1"/>
  <c r="S33" i="1" a="1"/>
  <c r="S33" i="1" s="1"/>
  <c r="A5" i="15"/>
  <c r="J5" i="15" a="1"/>
  <c r="J5" i="15" s="1"/>
  <c r="E7" i="15" a="1"/>
  <c r="E7" i="15" s="1"/>
  <c r="I7" i="15" a="1"/>
  <c r="I7" i="15" s="1"/>
  <c r="K7" i="15" a="1"/>
  <c r="K7" i="15" s="1"/>
  <c r="F7" i="15" a="1"/>
  <c r="F7" i="15" s="1"/>
  <c r="L7" i="15" a="1"/>
  <c r="L7" i="15" s="1"/>
  <c r="G7" i="15" a="1"/>
  <c r="G7" i="15" s="1"/>
  <c r="J7" i="15" a="1"/>
  <c r="J7" i="15" s="1"/>
  <c r="H7" i="15" a="1"/>
  <c r="H7" i="15" s="1"/>
  <c r="F14" i="15" a="1"/>
  <c r="F14" i="15" s="1"/>
  <c r="H10" i="15"/>
  <c r="E10" i="15"/>
  <c r="H5" i="15" a="1"/>
  <c r="H5" i="15" s="1"/>
  <c r="L5" i="15" a="1"/>
  <c r="L5" i="15" s="1"/>
  <c r="I10" i="15"/>
  <c r="E5" i="15" a="1"/>
  <c r="E5" i="15" s="1"/>
  <c r="G5" i="15" a="1"/>
  <c r="G5" i="15" s="1"/>
  <c r="G10" i="15"/>
  <c r="K5" i="15" a="1"/>
  <c r="K5" i="15" s="1"/>
  <c r="F5" i="15" a="1"/>
  <c r="F5" i="15" s="1"/>
  <c r="I5" i="15" a="1"/>
  <c r="I5" i="15" s="1"/>
  <c r="F10" i="15"/>
  <c r="A10" i="15"/>
  <c r="F15" i="15" a="1"/>
  <c r="F15" i="15" s="1"/>
  <c r="H8" i="15" a="1"/>
  <c r="H8" i="15" s="1"/>
  <c r="A8" i="15"/>
  <c r="G8" i="15" a="1"/>
  <c r="G8" i="15" s="1"/>
  <c r="E8" i="15" a="1"/>
  <c r="E8" i="15" s="1"/>
  <c r="I8" i="15" a="1"/>
  <c r="I8" i="15" s="1"/>
  <c r="F8" i="15" a="1"/>
  <c r="F8" i="15" s="1"/>
  <c r="L8" i="15" a="1"/>
  <c r="L8" i="15" s="1"/>
  <c r="J8" i="15" a="1"/>
  <c r="J8" i="15" s="1"/>
  <c r="K8" i="15" a="1"/>
  <c r="K8" i="15" s="1"/>
  <c r="D8" i="15" a="1"/>
  <c r="D8" i="15" s="1"/>
  <c r="G4" i="15" a="1"/>
  <c r="G4" i="15" s="1"/>
  <c r="F4" i="15" a="1"/>
  <c r="F4" i="15" s="1"/>
  <c r="K4" i="15" a="1"/>
  <c r="K4" i="15" s="1"/>
  <c r="I4" i="15" a="1"/>
  <c r="I4" i="15" s="1"/>
  <c r="J4" i="15" a="1"/>
  <c r="J4" i="15" s="1"/>
  <c r="H4" i="15" a="1"/>
  <c r="H4" i="15" s="1"/>
  <c r="H9" i="15" a="1"/>
  <c r="H9" i="15" s="1"/>
  <c r="L9" i="15" a="1"/>
  <c r="L9" i="15" s="1"/>
  <c r="F9" i="15" a="1"/>
  <c r="F9" i="15" s="1"/>
  <c r="I9" i="15" a="1"/>
  <c r="I9" i="15" s="1"/>
  <c r="J9" i="15" a="1"/>
  <c r="J9" i="15" s="1"/>
  <c r="K9" i="15" a="1"/>
  <c r="K9" i="15" s="1"/>
  <c r="D9" i="15" a="1"/>
  <c r="D9" i="15" s="1"/>
  <c r="G9" i="15" a="1"/>
  <c r="G9" i="15" s="1"/>
  <c r="E9" i="15" a="1"/>
  <c r="E9" i="15" s="1"/>
  <c r="E4" i="15" a="1"/>
  <c r="E4" i="15" s="1"/>
  <c r="H6" i="15" a="1"/>
  <c r="H6" i="15" s="1"/>
  <c r="J6" i="15" a="1"/>
  <c r="J6" i="15" s="1"/>
  <c r="G6" i="15" a="1"/>
  <c r="G6" i="15" s="1"/>
  <c r="I6" i="15" a="1"/>
  <c r="I6" i="15" s="1"/>
  <c r="L6" i="15" a="1"/>
  <c r="L6" i="15" s="1"/>
  <c r="F6" i="15" a="1"/>
  <c r="F6" i="15" s="1"/>
  <c r="K6" i="15" a="1"/>
  <c r="K6" i="15" s="1"/>
  <c r="E6" i="15" a="1"/>
  <c r="E6" i="15" s="1"/>
  <c r="D6" i="15" a="1"/>
  <c r="D6" i="15" s="1"/>
  <c r="D5" i="15" a="1"/>
  <c r="D5" i="15" s="1"/>
  <c r="D7" i="15" a="1"/>
  <c r="D7" i="15" s="1"/>
  <c r="M17" i="15" l="1"/>
  <c r="M19" i="15"/>
  <c r="E10" i="37"/>
  <c r="E8" i="37"/>
  <c r="E9" i="37" s="1"/>
  <c r="M12" i="37"/>
  <c r="M10" i="37"/>
  <c r="Y8" i="37"/>
  <c r="Y9" i="37" s="1"/>
  <c r="Y10" i="37"/>
  <c r="Q8" i="37"/>
  <c r="Q9" i="37" s="1"/>
  <c r="Q10" i="37"/>
  <c r="I12" i="37"/>
  <c r="I10" i="37"/>
  <c r="U8" i="37"/>
  <c r="U9" i="37" s="1"/>
  <c r="U10" i="37"/>
  <c r="B34" i="15"/>
  <c r="M34" i="15" s="1"/>
  <c r="B36" i="15"/>
  <c r="M36" i="15" s="1"/>
  <c r="B40" i="15"/>
  <c r="M40" i="15" s="1"/>
  <c r="B39" i="15"/>
  <c r="M39" i="15" s="1"/>
  <c r="B32" i="15"/>
  <c r="B41" i="15"/>
  <c r="M41" i="15" s="1"/>
  <c r="B33" i="15"/>
  <c r="M33" i="15" s="1"/>
  <c r="B38" i="15"/>
  <c r="M38" i="15" s="1"/>
  <c r="B35" i="15"/>
  <c r="M35" i="15" s="1"/>
  <c r="B37" i="15"/>
  <c r="M37" i="15" s="1"/>
  <c r="AD40" i="14" l="1"/>
  <c r="AD39" i="14"/>
  <c r="L32" i="15"/>
  <c r="R3" i="15" s="1"/>
  <c r="M32" i="15"/>
  <c r="AH17" i="14" s="1"/>
  <c r="M25" i="15"/>
  <c r="AH29" i="14"/>
  <c r="L38" i="15"/>
  <c r="AD29" i="14" s="1"/>
  <c r="AH33" i="14"/>
  <c r="L40" i="15"/>
  <c r="AD33" i="14" s="1"/>
  <c r="AH23" i="14"/>
  <c r="L35" i="15"/>
  <c r="AD23" i="14" s="1"/>
  <c r="AH25" i="14"/>
  <c r="L36" i="15"/>
  <c r="AD25" i="14" s="1"/>
  <c r="L34" i="15"/>
  <c r="AD21" i="14" s="1"/>
  <c r="AH21" i="14"/>
  <c r="AH19" i="14"/>
  <c r="L33" i="15"/>
  <c r="AD19" i="14" s="1"/>
  <c r="AH35" i="14"/>
  <c r="L41" i="15"/>
  <c r="AD35" i="14" s="1"/>
  <c r="AH31" i="14"/>
  <c r="L39" i="15"/>
  <c r="AD31" i="14" s="1"/>
  <c r="AH27" i="14"/>
  <c r="L37" i="15"/>
  <c r="AD27" i="14" s="1"/>
  <c r="F34" i="15"/>
  <c r="I21" i="14" s="1"/>
  <c r="E34" i="15"/>
  <c r="C22" i="14" s="1"/>
  <c r="I34" i="15"/>
  <c r="S21" i="14" s="1"/>
  <c r="H34" i="15"/>
  <c r="Q21" i="14" s="1"/>
  <c r="G34" i="15"/>
  <c r="M21" i="14" s="1"/>
  <c r="J34" i="15"/>
  <c r="W21" i="14" s="1"/>
  <c r="C34" i="15"/>
  <c r="D34" i="15"/>
  <c r="C21" i="14" s="1"/>
  <c r="E41" i="15"/>
  <c r="C36" i="14" s="1"/>
  <c r="B35" i="14"/>
  <c r="F39" i="15"/>
  <c r="I31" i="14" s="1"/>
  <c r="B31" i="14"/>
  <c r="G40" i="15"/>
  <c r="M33" i="14" s="1"/>
  <c r="B33" i="14"/>
  <c r="J32" i="15"/>
  <c r="W17" i="14" s="1"/>
  <c r="B17" i="14"/>
  <c r="C37" i="15"/>
  <c r="B27" i="14"/>
  <c r="G38" i="15"/>
  <c r="M29" i="14" s="1"/>
  <c r="B29" i="14"/>
  <c r="E36" i="15"/>
  <c r="C26" i="14" s="1"/>
  <c r="B25" i="14"/>
  <c r="H35" i="15"/>
  <c r="Q23" i="14" s="1"/>
  <c r="B23" i="14"/>
  <c r="K33" i="15"/>
  <c r="AA19" i="14" s="1"/>
  <c r="B19" i="14"/>
  <c r="K34" i="15"/>
  <c r="AA21" i="14" s="1"/>
  <c r="B21" i="14"/>
  <c r="K40" i="15"/>
  <c r="AA33" i="14" s="1"/>
  <c r="E40" i="15"/>
  <c r="C34" i="14" s="1"/>
  <c r="F36" i="15"/>
  <c r="I25" i="14" s="1"/>
  <c r="J36" i="15"/>
  <c r="W25" i="14" s="1"/>
  <c r="D39" i="15"/>
  <c r="C31" i="14" s="1"/>
  <c r="I39" i="15"/>
  <c r="S31" i="14" s="1"/>
  <c r="I36" i="15"/>
  <c r="S25" i="14" s="1"/>
  <c r="C36" i="15"/>
  <c r="D36" i="15"/>
  <c r="C25" i="14" s="1"/>
  <c r="H36" i="15"/>
  <c r="Q25" i="14" s="1"/>
  <c r="H39" i="15"/>
  <c r="Q31" i="14" s="1"/>
  <c r="C39" i="15"/>
  <c r="K36" i="15"/>
  <c r="AA25" i="14" s="1"/>
  <c r="E32" i="15"/>
  <c r="C18" i="14" s="1"/>
  <c r="I40" i="15"/>
  <c r="S33" i="14" s="1"/>
  <c r="G36" i="15"/>
  <c r="M25" i="14" s="1"/>
  <c r="K38" i="15"/>
  <c r="AA29" i="14" s="1"/>
  <c r="E39" i="15"/>
  <c r="C32" i="14" s="1"/>
  <c r="G39" i="15"/>
  <c r="M31" i="14" s="1"/>
  <c r="J39" i="15"/>
  <c r="W31" i="14" s="1"/>
  <c r="I38" i="15"/>
  <c r="S29" i="14" s="1"/>
  <c r="F40" i="15"/>
  <c r="I33" i="14" s="1"/>
  <c r="J40" i="15"/>
  <c r="W33" i="14" s="1"/>
  <c r="C40" i="15"/>
  <c r="D32" i="15"/>
  <c r="C17" i="14" s="1"/>
  <c r="G32" i="15"/>
  <c r="M17" i="14" s="1"/>
  <c r="F32" i="15"/>
  <c r="I17" i="14" s="1"/>
  <c r="C32" i="15"/>
  <c r="H32" i="15"/>
  <c r="Q17" i="14" s="1"/>
  <c r="K32" i="15"/>
  <c r="AA17" i="14" s="1"/>
  <c r="F41" i="15"/>
  <c r="I35" i="14" s="1"/>
  <c r="D41" i="15"/>
  <c r="C35" i="14" s="1"/>
  <c r="D37" i="15"/>
  <c r="C27" i="14" s="1"/>
  <c r="D40" i="15"/>
  <c r="C33" i="14" s="1"/>
  <c r="F33" i="15"/>
  <c r="I19" i="14" s="1"/>
  <c r="H37" i="15"/>
  <c r="Q27" i="14" s="1"/>
  <c r="I33" i="15"/>
  <c r="S19" i="14" s="1"/>
  <c r="E33" i="15"/>
  <c r="C20" i="14" s="1"/>
  <c r="C33" i="15"/>
  <c r="C41" i="15"/>
  <c r="H41" i="15"/>
  <c r="Q35" i="14" s="1"/>
  <c r="I32" i="15"/>
  <c r="S17" i="14" s="1"/>
  <c r="G41" i="15"/>
  <c r="M35" i="14" s="1"/>
  <c r="K39" i="15"/>
  <c r="AA31" i="14" s="1"/>
  <c r="K41" i="15"/>
  <c r="AA35" i="14" s="1"/>
  <c r="K35" i="15"/>
  <c r="AA23" i="14" s="1"/>
  <c r="H40" i="15"/>
  <c r="Q33" i="14" s="1"/>
  <c r="J38" i="15"/>
  <c r="W29" i="14" s="1"/>
  <c r="E37" i="15"/>
  <c r="C28" i="14" s="1"/>
  <c r="J35" i="15"/>
  <c r="W23" i="14" s="1"/>
  <c r="G37" i="15"/>
  <c r="M27" i="14" s="1"/>
  <c r="E35" i="15"/>
  <c r="C24" i="14" s="1"/>
  <c r="I37" i="15"/>
  <c r="S27" i="14" s="1"/>
  <c r="C35" i="15"/>
  <c r="D33" i="15"/>
  <c r="C19" i="14" s="1"/>
  <c r="I35" i="15"/>
  <c r="S23" i="14" s="1"/>
  <c r="I41" i="15"/>
  <c r="S35" i="14" s="1"/>
  <c r="H33" i="15"/>
  <c r="Q19" i="14" s="1"/>
  <c r="J41" i="15"/>
  <c r="W35" i="14" s="1"/>
  <c r="K37" i="15"/>
  <c r="AA27" i="14" s="1"/>
  <c r="D35" i="15"/>
  <c r="C23" i="14" s="1"/>
  <c r="F38" i="15"/>
  <c r="I29" i="14" s="1"/>
  <c r="E38" i="15"/>
  <c r="C30" i="14" s="1"/>
  <c r="F37" i="15"/>
  <c r="I27" i="14" s="1"/>
  <c r="J37" i="15"/>
  <c r="W27" i="14" s="1"/>
  <c r="G35" i="15"/>
  <c r="M23" i="14" s="1"/>
  <c r="J33" i="15"/>
  <c r="W19" i="14" s="1"/>
  <c r="C38" i="15"/>
  <c r="F35" i="15"/>
  <c r="I23" i="14" s="1"/>
  <c r="G33" i="15"/>
  <c r="M19" i="14" s="1"/>
  <c r="D38" i="15"/>
  <c r="C29" i="14" s="1"/>
  <c r="H38" i="15"/>
  <c r="Q29" i="14" s="1"/>
  <c r="AD17" i="14" l="1"/>
  <c r="M18" i="15"/>
  <c r="M16" i="15"/>
  <c r="AD42" i="14" l="1"/>
  <c r="M27" i="15"/>
  <c r="AD38" i="14"/>
  <c r="AD43" i="14" a="1"/>
  <c r="AD43" i="14" l="1"/>
  <c r="D17" i="37"/>
  <c r="D19" i="37" l="1"/>
  <c r="D18" i="37"/>
  <c r="D20" i="37" l="1"/>
  <c r="D21" i="37" l="1"/>
  <c r="D22" i="37" l="1"/>
  <c r="D23" i="37" l="1"/>
  <c r="D24" i="37" l="1"/>
  <c r="D25" i="37" l="1"/>
  <c r="D26" i="37" l="1"/>
  <c r="D27" i="37" l="1"/>
  <c r="D28" i="37" l="1"/>
  <c r="D29" i="37" l="1"/>
  <c r="D30" i="37" l="1"/>
  <c r="D31" i="37" l="1"/>
  <c r="D32" i="37" l="1"/>
  <c r="D33" i="37" l="1"/>
  <c r="D34" i="37" l="1"/>
  <c r="D35" i="37" l="1"/>
  <c r="D36" i="37" l="1"/>
  <c r="D37" i="37" l="1"/>
  <c r="D38" i="37" l="1"/>
  <c r="D39" i="37" l="1"/>
  <c r="D40" i="37" l="1"/>
  <c r="D41" i="37" l="1"/>
  <c r="D42" i="37" l="1"/>
  <c r="D43" i="37" l="1"/>
  <c r="D44" i="37" l="1"/>
  <c r="D45" i="37" l="1"/>
  <c r="D46" i="37" l="1"/>
  <c r="D47" i="37" l="1"/>
  <c r="AC47" i="3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CE8DE04A-4441-4983-97A4-4371769B9A8C}">
      <text>
        <r>
          <rPr>
            <sz val="10"/>
            <color indexed="81"/>
            <rFont val="Meiryo UI"/>
            <family val="3"/>
            <charset val="128"/>
          </rPr>
          <t>(株)鈴鹿の担当者名を
ご入力ください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V17" authorId="0" shapeId="0" xr:uid="{1AE3923F-6ABC-4B0E-8D90-1D4257448A83}">
      <text>
        <r>
          <rPr>
            <sz val="10"/>
            <color indexed="81"/>
            <rFont val="Meiryo UI"/>
            <family val="3"/>
            <charset val="128"/>
          </rPr>
          <t>(株)鈴鹿の担当者名
をご入力下さい</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33E146D0-1E51-40CA-9F11-B7E069BA79B2}">
      <text>
        <r>
          <rPr>
            <sz val="10"/>
            <color indexed="81"/>
            <rFont val="Meiryo UI"/>
            <family val="3"/>
            <charset val="128"/>
          </rPr>
          <t>(株)鈴鹿の担当者名
をご入力下さい</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Z17" authorId="0" shapeId="0" xr:uid="{25096206-164C-4301-AA7E-59C6CF76D7C4}">
      <text>
        <r>
          <rPr>
            <sz val="10"/>
            <color indexed="81"/>
            <rFont val="Meiryo UI"/>
            <family val="3"/>
            <charset val="128"/>
          </rPr>
          <t>(株)鈴鹿の担当者名
をご入力下さい</t>
        </r>
      </text>
    </comment>
    <comment ref="Z23" authorId="0" shapeId="0" xr:uid="{7099713A-ACF6-45AB-B3EF-A5D7817288B3}">
      <text>
        <r>
          <rPr>
            <sz val="10"/>
            <color indexed="81"/>
            <rFont val="Meiryo UI"/>
            <family val="3"/>
            <charset val="128"/>
          </rPr>
          <t>(株)鈴鹿の担当者名
をご入力下さい</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37AA0A0F-D028-47D5-BEAC-50BA9AE13DB2}">
      <text>
        <r>
          <rPr>
            <sz val="10"/>
            <color indexed="81"/>
            <rFont val="Meiryo UI"/>
            <family val="3"/>
            <charset val="128"/>
          </rPr>
          <t>(株)鈴鹿の担当者名
をご入力下さい</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Z17" authorId="0" shapeId="0" xr:uid="{A39C29F0-4305-4B3D-B78E-02CA6D3B2365}">
      <text>
        <r>
          <rPr>
            <sz val="10"/>
            <color indexed="81"/>
            <rFont val="Meiryo UI"/>
            <family val="3"/>
            <charset val="128"/>
          </rPr>
          <t>(株)鈴鹿の担当者名
をご入力下さい</t>
        </r>
      </text>
    </comment>
    <comment ref="Z23" authorId="0" shapeId="0" xr:uid="{6ACCA6A6-44A4-48BC-8553-39EA59E7BDEF}">
      <text>
        <r>
          <rPr>
            <sz val="10"/>
            <color indexed="81"/>
            <rFont val="Meiryo UI"/>
            <family val="3"/>
            <charset val="128"/>
          </rPr>
          <t>(株)鈴鹿の担当者名
をご入力下さい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A9156286-2496-4EAA-AAC9-8CDEC53ABCD1}">
      <text>
        <r>
          <rPr>
            <sz val="10"/>
            <color indexed="81"/>
            <rFont val="Meiryo UI"/>
            <family val="3"/>
            <charset val="128"/>
          </rPr>
          <t>(株)鈴鹿の担当者名を
ご入力ください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6A4D6929-9AFC-434C-BD5E-90DF2BD27DCE}">
      <text>
        <r>
          <rPr>
            <sz val="10"/>
            <color indexed="81"/>
            <rFont val="Meiryo UI"/>
            <family val="3"/>
            <charset val="128"/>
          </rPr>
          <t>(株)鈴鹿の担当者名を
ご入力ください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F239679-BA10-492C-8698-132497E13310}">
      <text>
        <r>
          <rPr>
            <sz val="10"/>
            <color indexed="81"/>
            <rFont val="Meiryo UI"/>
            <family val="3"/>
            <charset val="128"/>
          </rPr>
          <t>(株)鈴鹿の担当者名を
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349D82B-963E-4042-BDAF-20BAD2A9973C}">
      <text>
        <r>
          <rPr>
            <sz val="10"/>
            <color indexed="81"/>
            <rFont val="Meiryo UI"/>
            <family val="3"/>
            <charset val="128"/>
          </rPr>
          <t>(株)鈴鹿の担当者名を
ご入力ください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G16" authorId="0" shapeId="0" xr:uid="{0A8E609C-6EE0-40E9-837E-72A85192A6FF}">
      <text>
        <r>
          <rPr>
            <sz val="10"/>
            <color indexed="81"/>
            <rFont val="Meiryo UI"/>
            <family val="3"/>
            <charset val="128"/>
          </rPr>
          <t>(株)鈴鹿の担当者名を
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3" authorId="0" shapeId="0" xr:uid="{9583B4FB-1495-42CB-962F-3C3FCD09F0EC}">
      <text>
        <r>
          <rPr>
            <sz val="10"/>
            <color indexed="81"/>
            <rFont val="Meiryo UI"/>
            <family val="3"/>
            <charset val="128"/>
          </rPr>
          <t>(株)鈴鹿の担当者名
をご入力下さい</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V17" authorId="0" shapeId="0" xr:uid="{E87B38A9-4E59-4D87-B8C7-C151B385532C}">
      <text>
        <r>
          <rPr>
            <sz val="10"/>
            <color indexed="81"/>
            <rFont val="Meiryo UI"/>
            <family val="3"/>
            <charset val="128"/>
          </rPr>
          <t>(株)鈴鹿の担当者名
をご入力下さい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r-yamashita</author>
  </authors>
  <commentList>
    <comment ref="B11" authorId="0" shapeId="0" xr:uid="{F981EF00-B7F6-46FF-A517-FFC14ECD157A}">
      <text>
        <r>
          <rPr>
            <sz val="10"/>
            <color indexed="81"/>
            <rFont val="Meiryo UI"/>
            <family val="3"/>
            <charset val="128"/>
          </rPr>
          <t>(株)鈴鹿の担当者名
をご入力下さい</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<sst xmlns="http://schemas.openxmlformats.org/spreadsheetml/2006/main" count="1101" uniqueCount="337">
  <si>
    <t>項目</t>
    <rPh sb="0" eb="2">
      <t>コウモク</t>
    </rPh>
    <phoneticPr fontId="1"/>
  </si>
  <si>
    <t>御社名</t>
    <rPh sb="0" eb="2">
      <t>オンシャ</t>
    </rPh>
    <rPh sb="2" eb="3">
      <t>メイ</t>
    </rPh>
    <phoneticPr fontId="1"/>
  </si>
  <si>
    <t>郵便番号</t>
    <rPh sb="0" eb="4">
      <t>ユウビンバンゴウ</t>
    </rPh>
    <phoneticPr fontId="1"/>
  </si>
  <si>
    <t>住所</t>
    <rPh sb="0" eb="2">
      <t>ジュウショ</t>
    </rPh>
    <phoneticPr fontId="1"/>
  </si>
  <si>
    <t>代表者名</t>
    <rPh sb="0" eb="3">
      <t>ダイヒョウシャ</t>
    </rPh>
    <rPh sb="3" eb="4">
      <t>メイ</t>
    </rPh>
    <phoneticPr fontId="1"/>
  </si>
  <si>
    <t>インボイス登録番号</t>
    <rPh sb="5" eb="7">
      <t>トウロク</t>
    </rPh>
    <rPh sb="7" eb="9">
      <t>バンゴウ</t>
    </rPh>
    <phoneticPr fontId="1"/>
  </si>
  <si>
    <t>TEL</t>
    <phoneticPr fontId="1"/>
  </si>
  <si>
    <t>FAX</t>
    <phoneticPr fontId="1"/>
  </si>
  <si>
    <t>取引銀行</t>
    <rPh sb="0" eb="2">
      <t>トリヒキ</t>
    </rPh>
    <rPh sb="2" eb="4">
      <t>ギンコウ</t>
    </rPh>
    <phoneticPr fontId="1"/>
  </si>
  <si>
    <t>支店名</t>
    <rPh sb="0" eb="3">
      <t>シテンメイ</t>
    </rPh>
    <phoneticPr fontId="1"/>
  </si>
  <si>
    <t>口座種類</t>
    <rPh sb="0" eb="2">
      <t>コウザ</t>
    </rPh>
    <rPh sb="2" eb="4">
      <t>シュルイ</t>
    </rPh>
    <phoneticPr fontId="1"/>
  </si>
  <si>
    <t>口座番号</t>
    <rPh sb="0" eb="2">
      <t>コウザ</t>
    </rPh>
    <rPh sb="2" eb="4">
      <t>バンゴウ</t>
    </rPh>
    <phoneticPr fontId="1"/>
  </si>
  <si>
    <t>口座名義</t>
    <rPh sb="0" eb="2">
      <t>コウザ</t>
    </rPh>
    <rPh sb="2" eb="4">
      <t>メイギ</t>
    </rPh>
    <phoneticPr fontId="1"/>
  </si>
  <si>
    <t>ヨミガナ</t>
    <phoneticPr fontId="1"/>
  </si>
  <si>
    <t>住所(ビル･アパート名)</t>
    <rPh sb="0" eb="2">
      <t>ジュウショ</t>
    </rPh>
    <rPh sb="10" eb="11">
      <t>メイ</t>
    </rPh>
    <phoneticPr fontId="1"/>
  </si>
  <si>
    <t>111-1111</t>
    <phoneticPr fontId="1"/>
  </si>
  <si>
    <t>三重県鈴鹿市●●町●丁目●-●</t>
    <rPh sb="0" eb="3">
      <t>ミエケン</t>
    </rPh>
    <rPh sb="3" eb="6">
      <t>スズカシ</t>
    </rPh>
    <rPh sb="8" eb="9">
      <t>チョウ</t>
    </rPh>
    <rPh sb="10" eb="12">
      <t>チョウメ</t>
    </rPh>
    <phoneticPr fontId="1"/>
  </si>
  <si>
    <t>鈴鹿ビル1階</t>
    <rPh sb="0" eb="2">
      <t>スズカ</t>
    </rPh>
    <rPh sb="5" eb="6">
      <t>カイ</t>
    </rPh>
    <phoneticPr fontId="1"/>
  </si>
  <si>
    <t>T0000000000000</t>
  </si>
  <si>
    <t>代表取締役　鈴鹿　一郎</t>
    <rPh sb="0" eb="2">
      <t>ダイヒョウ</t>
    </rPh>
    <rPh sb="2" eb="5">
      <t>トリシマリヤク</t>
    </rPh>
    <rPh sb="6" eb="8">
      <t>スズカ</t>
    </rPh>
    <rPh sb="9" eb="11">
      <t>イチロウ</t>
    </rPh>
    <phoneticPr fontId="1"/>
  </si>
  <si>
    <t>000-000-0000</t>
    <phoneticPr fontId="1"/>
  </si>
  <si>
    <t>000-111-1111</t>
    <phoneticPr fontId="1"/>
  </si>
  <si>
    <t>■■銀行</t>
    <rPh sb="2" eb="4">
      <t>ギンコウ</t>
    </rPh>
    <phoneticPr fontId="1"/>
  </si>
  <si>
    <t>■■■支店</t>
    <rPh sb="3" eb="5">
      <t>シテン</t>
    </rPh>
    <phoneticPr fontId="1"/>
  </si>
  <si>
    <t>普通</t>
    <rPh sb="0" eb="2">
      <t>フツウ</t>
    </rPh>
    <phoneticPr fontId="1"/>
  </si>
  <si>
    <t>ｶ)●●</t>
    <phoneticPr fontId="1"/>
  </si>
  <si>
    <t>株式会社●●</t>
  </si>
  <si>
    <t>株式会社●●</t>
    <phoneticPr fontId="1"/>
  </si>
  <si>
    <t>請求年月日</t>
    <rPh sb="0" eb="2">
      <t>セイキュウ</t>
    </rPh>
    <rPh sb="2" eb="5">
      <t>ネンガッピ</t>
    </rPh>
    <phoneticPr fontId="1"/>
  </si>
  <si>
    <t>株式会社鈴鹿</t>
    <rPh sb="0" eb="4">
      <t>カブ</t>
    </rPh>
    <rPh sb="4" eb="6">
      <t>スズカ</t>
    </rPh>
    <phoneticPr fontId="1"/>
  </si>
  <si>
    <t>御中</t>
    <rPh sb="0" eb="2">
      <t>オンチュウ</t>
    </rPh>
    <phoneticPr fontId="1"/>
  </si>
  <si>
    <t>社名</t>
    <rPh sb="0" eb="2">
      <t>シャメイ</t>
    </rPh>
    <phoneticPr fontId="1"/>
  </si>
  <si>
    <t>登録番号</t>
    <rPh sb="0" eb="2">
      <t>トウロク</t>
    </rPh>
    <rPh sb="2" eb="4">
      <t>バンゴウ</t>
    </rPh>
    <phoneticPr fontId="1"/>
  </si>
  <si>
    <t>〒</t>
    <phoneticPr fontId="1"/>
  </si>
  <si>
    <t>工事名</t>
    <rPh sb="0" eb="2">
      <t>コウジ</t>
    </rPh>
    <rPh sb="2" eb="3">
      <t>メイ</t>
    </rPh>
    <phoneticPr fontId="1"/>
  </si>
  <si>
    <t>工事番号</t>
    <rPh sb="0" eb="2">
      <t>コウジ</t>
    </rPh>
    <rPh sb="2" eb="4">
      <t>バンゴウ</t>
    </rPh>
    <phoneticPr fontId="1"/>
  </si>
  <si>
    <t>今月迄
出来高累計</t>
    <rPh sb="0" eb="2">
      <t>コンゲツ</t>
    </rPh>
    <rPh sb="2" eb="3">
      <t>マデ</t>
    </rPh>
    <rPh sb="4" eb="7">
      <t>デキダカ</t>
    </rPh>
    <rPh sb="7" eb="9">
      <t>ルイケイ</t>
    </rPh>
    <phoneticPr fontId="1"/>
  </si>
  <si>
    <t>既請求済額</t>
    <rPh sb="0" eb="1">
      <t>キ</t>
    </rPh>
    <rPh sb="1" eb="3">
      <t>セイキュウ</t>
    </rPh>
    <rPh sb="3" eb="4">
      <t>ズ</t>
    </rPh>
    <rPh sb="4" eb="5">
      <t>ガク</t>
    </rPh>
    <phoneticPr fontId="1"/>
  </si>
  <si>
    <t>今回請求額</t>
    <rPh sb="0" eb="2">
      <t>コンカイ</t>
    </rPh>
    <rPh sb="2" eb="4">
      <t>セイキュウ</t>
    </rPh>
    <rPh sb="4" eb="5">
      <t>ガク</t>
    </rPh>
    <phoneticPr fontId="1"/>
  </si>
  <si>
    <t>差引残</t>
    <rPh sb="0" eb="2">
      <t>サシヒキ</t>
    </rPh>
    <rPh sb="2" eb="3">
      <t>ザン</t>
    </rPh>
    <phoneticPr fontId="1"/>
  </si>
  <si>
    <t>担当者名</t>
    <rPh sb="0" eb="3">
      <t>タントウシャ</t>
    </rPh>
    <rPh sb="3" eb="4">
      <t>メイ</t>
    </rPh>
    <phoneticPr fontId="1"/>
  </si>
  <si>
    <t>累計出来高％</t>
    <rPh sb="0" eb="2">
      <t>ルイケイ</t>
    </rPh>
    <rPh sb="2" eb="5">
      <t>デキダカ</t>
    </rPh>
    <phoneticPr fontId="1"/>
  </si>
  <si>
    <t>合計（税込）</t>
    <rPh sb="0" eb="2">
      <t>ゴウケイ</t>
    </rPh>
    <rPh sb="3" eb="5">
      <t>ゼイコ</t>
    </rPh>
    <phoneticPr fontId="1"/>
  </si>
  <si>
    <t>消費税額（10％）</t>
    <rPh sb="0" eb="3">
      <t>ショウヒゼイ</t>
    </rPh>
    <rPh sb="3" eb="4">
      <t>ガク</t>
    </rPh>
    <phoneticPr fontId="1"/>
  </si>
  <si>
    <t>【請求書作成時の注意点】</t>
    <rPh sb="1" eb="4">
      <t>セイキュウショ</t>
    </rPh>
    <rPh sb="4" eb="6">
      <t>サクセイ</t>
    </rPh>
    <rPh sb="6" eb="7">
      <t>ジ</t>
    </rPh>
    <rPh sb="8" eb="11">
      <t>チュウイテン</t>
    </rPh>
    <phoneticPr fontId="1"/>
  </si>
  <si>
    <t>基本情報を必ずご入力下さい。</t>
    <rPh sb="0" eb="2">
      <t>キホン</t>
    </rPh>
    <rPh sb="2" eb="4">
      <t>ジョウホウ</t>
    </rPh>
    <rPh sb="5" eb="6">
      <t>カナラ</t>
    </rPh>
    <rPh sb="8" eb="10">
      <t>ニュウリョク</t>
    </rPh>
    <rPh sb="10" eb="11">
      <t>クダ</t>
    </rPh>
    <phoneticPr fontId="1"/>
  </si>
  <si>
    <t>基本情報　入力欄</t>
    <rPh sb="0" eb="2">
      <t>キホン</t>
    </rPh>
    <rPh sb="2" eb="4">
      <t>ジョウホウ</t>
    </rPh>
    <rPh sb="5" eb="7">
      <t>ニュウリョク</t>
    </rPh>
    <rPh sb="7" eb="8">
      <t>ラン</t>
    </rPh>
    <phoneticPr fontId="1"/>
  </si>
  <si>
    <t>１．</t>
    <phoneticPr fontId="1"/>
  </si>
  <si>
    <t>２．</t>
  </si>
  <si>
    <t>請求書に基本情報が転記されます。</t>
    <rPh sb="0" eb="3">
      <t>セイキュウショ</t>
    </rPh>
    <rPh sb="4" eb="6">
      <t>キホン</t>
    </rPh>
    <rPh sb="6" eb="8">
      <t>ジョウホウ</t>
    </rPh>
    <rPh sb="9" eb="11">
      <t>テンキ</t>
    </rPh>
    <phoneticPr fontId="1"/>
  </si>
  <si>
    <t>請求書の</t>
    <rPh sb="0" eb="3">
      <t>セイキュウショ</t>
    </rPh>
    <phoneticPr fontId="1"/>
  </si>
  <si>
    <t>セルは必須記載事項です。</t>
    <rPh sb="3" eb="5">
      <t>ヒッス</t>
    </rPh>
    <rPh sb="5" eb="7">
      <t>キサイ</t>
    </rPh>
    <rPh sb="7" eb="9">
      <t>ジコウ</t>
    </rPh>
    <phoneticPr fontId="1"/>
  </si>
  <si>
    <t>入力漏れ・不備がございますと差替をお願いする場合がございますのでご了承下さい。</t>
    <rPh sb="0" eb="2">
      <t>ニュウリョク</t>
    </rPh>
    <rPh sb="2" eb="3">
      <t>モ</t>
    </rPh>
    <rPh sb="5" eb="7">
      <t>フビ</t>
    </rPh>
    <rPh sb="14" eb="16">
      <t>サシカエ</t>
    </rPh>
    <rPh sb="18" eb="19">
      <t>ネガ</t>
    </rPh>
    <rPh sb="22" eb="24">
      <t>バアイ</t>
    </rPh>
    <rPh sb="33" eb="35">
      <t>リョウショウ</t>
    </rPh>
    <rPh sb="35" eb="36">
      <t>クダ</t>
    </rPh>
    <phoneticPr fontId="1"/>
  </si>
  <si>
    <t>必須記載箇所以外は編集不可としております。</t>
    <rPh sb="0" eb="2">
      <t>ヒッス</t>
    </rPh>
    <rPh sb="2" eb="4">
      <t>キサイ</t>
    </rPh>
    <rPh sb="4" eb="6">
      <t>カショ</t>
    </rPh>
    <rPh sb="6" eb="8">
      <t>イガイ</t>
    </rPh>
    <rPh sb="9" eb="11">
      <t>ヘンシュウ</t>
    </rPh>
    <rPh sb="11" eb="13">
      <t>フカ</t>
    </rPh>
    <phoneticPr fontId="1"/>
  </si>
  <si>
    <t>書式の変更等は行わないようにして下さい。</t>
    <rPh sb="0" eb="2">
      <t>ショシキ</t>
    </rPh>
    <rPh sb="3" eb="5">
      <t>ヘンコウ</t>
    </rPh>
    <rPh sb="5" eb="6">
      <t>トウ</t>
    </rPh>
    <rPh sb="7" eb="8">
      <t>オコナ</t>
    </rPh>
    <rPh sb="16" eb="17">
      <t>クダ</t>
    </rPh>
    <phoneticPr fontId="1"/>
  </si>
  <si>
    <t>注文書№</t>
    <rPh sb="0" eb="3">
      <t>チュウモンショ</t>
    </rPh>
    <phoneticPr fontId="1"/>
  </si>
  <si>
    <t>振込先</t>
    <rPh sb="0" eb="3">
      <t>フリコミサキ</t>
    </rPh>
    <phoneticPr fontId="1"/>
  </si>
  <si>
    <t>口座名</t>
    <rPh sb="0" eb="2">
      <t>コウザ</t>
    </rPh>
    <rPh sb="2" eb="3">
      <t>メイ</t>
    </rPh>
    <phoneticPr fontId="1"/>
  </si>
  <si>
    <t>出来高金額（税抜）</t>
    <rPh sb="0" eb="3">
      <t>デキダカ</t>
    </rPh>
    <rPh sb="3" eb="5">
      <t>キンガク</t>
    </rPh>
    <rPh sb="6" eb="8">
      <t>ゼイヌキ</t>
    </rPh>
    <phoneticPr fontId="1"/>
  </si>
  <si>
    <t>注文金額（税抜）</t>
    <rPh sb="0" eb="2">
      <t>チュウモン</t>
    </rPh>
    <rPh sb="2" eb="4">
      <t>キンガク</t>
    </rPh>
    <rPh sb="5" eb="7">
      <t>ゼイヌキ</t>
    </rPh>
    <phoneticPr fontId="1"/>
  </si>
  <si>
    <t>請求額（税抜）</t>
    <rPh sb="0" eb="2">
      <t>セイキュウ</t>
    </rPh>
    <rPh sb="2" eb="3">
      <t>ガク</t>
    </rPh>
    <rPh sb="4" eb="6">
      <t>ゼイヌキ</t>
    </rPh>
    <phoneticPr fontId="1"/>
  </si>
  <si>
    <t>出面期間</t>
    <rPh sb="0" eb="2">
      <t>デヅラ</t>
    </rPh>
    <rPh sb="2" eb="4">
      <t>キカン</t>
    </rPh>
    <phoneticPr fontId="1"/>
  </si>
  <si>
    <t>～</t>
    <phoneticPr fontId="1"/>
  </si>
  <si>
    <t>現場名</t>
    <rPh sb="0" eb="2">
      <t>ゲンバ</t>
    </rPh>
    <rPh sb="2" eb="3">
      <t>メイ</t>
    </rPh>
    <phoneticPr fontId="1"/>
  </si>
  <si>
    <t>日</t>
    <rPh sb="0" eb="1">
      <t>ヒ</t>
    </rPh>
    <phoneticPr fontId="1"/>
  </si>
  <si>
    <t>曜日</t>
    <rPh sb="0" eb="2">
      <t>ヨウビ</t>
    </rPh>
    <phoneticPr fontId="1"/>
  </si>
  <si>
    <t>数量</t>
    <rPh sb="0" eb="2">
      <t>スウリョウ</t>
    </rPh>
    <phoneticPr fontId="1"/>
  </si>
  <si>
    <t>残業</t>
    <rPh sb="0" eb="2">
      <t>ザンギョウ</t>
    </rPh>
    <phoneticPr fontId="1"/>
  </si>
  <si>
    <t>合計</t>
    <rPh sb="0" eb="2">
      <t>ゴウケイ</t>
    </rPh>
    <phoneticPr fontId="1"/>
  </si>
  <si>
    <t>税抜</t>
    <rPh sb="0" eb="2">
      <t>ゼイヌキ</t>
    </rPh>
    <phoneticPr fontId="1"/>
  </si>
  <si>
    <t>税込</t>
    <rPh sb="0" eb="2">
      <t>ゼイコミ</t>
    </rPh>
    <phoneticPr fontId="1"/>
  </si>
  <si>
    <t>高速代</t>
    <rPh sb="0" eb="2">
      <t>コウソク</t>
    </rPh>
    <rPh sb="2" eb="3">
      <t>ダイ</t>
    </rPh>
    <phoneticPr fontId="1"/>
  </si>
  <si>
    <t>ガソリン</t>
    <phoneticPr fontId="1"/>
  </si>
  <si>
    <t>残業</t>
    <rPh sb="0" eb="1">
      <t>ザン</t>
    </rPh>
    <rPh sb="1" eb="2">
      <t>ギョウ</t>
    </rPh>
    <phoneticPr fontId="1"/>
  </si>
  <si>
    <t>工事名・案件名</t>
    <rPh sb="0" eb="2">
      <t>コウジ</t>
    </rPh>
    <rPh sb="2" eb="3">
      <t>メイ</t>
    </rPh>
    <rPh sb="4" eb="6">
      <t>アンケン</t>
    </rPh>
    <rPh sb="6" eb="7">
      <t>メイ</t>
    </rPh>
    <phoneticPr fontId="1"/>
  </si>
  <si>
    <t>現場名・案件名</t>
    <rPh sb="0" eb="2">
      <t>ゲンバ</t>
    </rPh>
    <rPh sb="2" eb="3">
      <t>メイ</t>
    </rPh>
    <rPh sb="4" eb="6">
      <t>アンケン</t>
    </rPh>
    <rPh sb="6" eb="7">
      <t>メイ</t>
    </rPh>
    <phoneticPr fontId="1"/>
  </si>
  <si>
    <t>現場名･案件名</t>
    <rPh sb="0" eb="2">
      <t>ゲンバ</t>
    </rPh>
    <rPh sb="2" eb="3">
      <t>メイ</t>
    </rPh>
    <rPh sb="4" eb="6">
      <t>アンケン</t>
    </rPh>
    <rPh sb="6" eb="7">
      <t>メイ</t>
    </rPh>
    <phoneticPr fontId="1"/>
  </si>
  <si>
    <t>消費税</t>
    <rPh sb="0" eb="3">
      <t>ショウヒゼイ</t>
    </rPh>
    <phoneticPr fontId="1"/>
  </si>
  <si>
    <t>(税込)</t>
    <rPh sb="1" eb="3">
      <t>ゼイコミ</t>
    </rPh>
    <phoneticPr fontId="1"/>
  </si>
  <si>
    <t>駐車場</t>
    <rPh sb="0" eb="3">
      <t>チュウシャジョウ</t>
    </rPh>
    <phoneticPr fontId="1"/>
  </si>
  <si>
    <t>※</t>
    <phoneticPr fontId="1"/>
  </si>
  <si>
    <t>請負工事は1案件ごとに請求を作成してください。</t>
    <rPh sb="0" eb="2">
      <t>ウケオイ</t>
    </rPh>
    <rPh sb="2" eb="4">
      <t>コウジ</t>
    </rPh>
    <rPh sb="6" eb="8">
      <t>アンケン</t>
    </rPh>
    <rPh sb="11" eb="13">
      <t>セイキュウ</t>
    </rPh>
    <rPh sb="14" eb="16">
      <t>サクセイ</t>
    </rPh>
    <phoneticPr fontId="1"/>
  </si>
  <si>
    <t>セルは入力項目、</t>
    <rPh sb="3" eb="5">
      <t>ニュウリョク</t>
    </rPh>
    <rPh sb="5" eb="7">
      <t>コウモク</t>
    </rPh>
    <phoneticPr fontId="1"/>
  </si>
  <si>
    <t>【その他経費】</t>
    <rPh sb="3" eb="4">
      <t>タ</t>
    </rPh>
    <rPh sb="4" eb="6">
      <t>ケイヒ</t>
    </rPh>
    <phoneticPr fontId="1"/>
  </si>
  <si>
    <t>請求額(税抜)</t>
    <rPh sb="0" eb="2">
      <t>セイキュウ</t>
    </rPh>
    <rPh sb="2" eb="3">
      <t>ガク</t>
    </rPh>
    <rPh sb="4" eb="6">
      <t>ゼイヌキ</t>
    </rPh>
    <phoneticPr fontId="1"/>
  </si>
  <si>
    <t>消費税額</t>
    <rPh sb="0" eb="3">
      <t>ショウヒゼイ</t>
    </rPh>
    <rPh sb="3" eb="4">
      <t>ガク</t>
    </rPh>
    <phoneticPr fontId="1"/>
  </si>
  <si>
    <t>口座名(ｶﾅ)</t>
    <rPh sb="0" eb="2">
      <t>コウザ</t>
    </rPh>
    <rPh sb="2" eb="3">
      <t>メイ</t>
    </rPh>
    <phoneticPr fontId="1"/>
  </si>
  <si>
    <t>№</t>
    <phoneticPr fontId="1"/>
  </si>
  <si>
    <t>工事件名</t>
    <rPh sb="0" eb="4">
      <t>コウジケンメイ</t>
    </rPh>
    <phoneticPr fontId="1"/>
  </si>
  <si>
    <t>シート名</t>
    <rPh sb="3" eb="4">
      <t>メイ</t>
    </rPh>
    <phoneticPr fontId="1"/>
  </si>
  <si>
    <t>消費税額(10％)</t>
    <rPh sb="0" eb="4">
      <t>ショウヒゼイガク</t>
    </rPh>
    <phoneticPr fontId="1"/>
  </si>
  <si>
    <t>№</t>
    <phoneticPr fontId="1"/>
  </si>
  <si>
    <t>契約金額
(税抜)</t>
    <rPh sb="0" eb="4">
      <t>ケイヤクキンガク</t>
    </rPh>
    <rPh sb="6" eb="8">
      <t>ゼイヌキ</t>
    </rPh>
    <phoneticPr fontId="1"/>
  </si>
  <si>
    <t>契約金額(税抜)</t>
    <rPh sb="0" eb="4">
      <t>ケイヤクキンガク</t>
    </rPh>
    <rPh sb="5" eb="7">
      <t>ゼイヌキ</t>
    </rPh>
    <phoneticPr fontId="1"/>
  </si>
  <si>
    <t>出来高％</t>
    <rPh sb="0" eb="3">
      <t>デキダカ</t>
    </rPh>
    <phoneticPr fontId="1"/>
  </si>
  <si>
    <t>既請求金額(税抜)</t>
    <rPh sb="0" eb="1">
      <t>キ</t>
    </rPh>
    <rPh sb="1" eb="3">
      <t>セイキュウ</t>
    </rPh>
    <rPh sb="3" eb="5">
      <t>キンガク</t>
    </rPh>
    <rPh sb="6" eb="8">
      <t>ゼイヌキ</t>
    </rPh>
    <phoneticPr fontId="1"/>
  </si>
  <si>
    <t>今月請求金額(税抜)</t>
    <rPh sb="0" eb="4">
      <t>コンゲツセイキュウ</t>
    </rPh>
    <rPh sb="4" eb="6">
      <t>キンガク</t>
    </rPh>
    <rPh sb="7" eb="9">
      <t>ゼイヌキ</t>
    </rPh>
    <phoneticPr fontId="1"/>
  </si>
  <si>
    <t>合計金額(税込)</t>
    <rPh sb="0" eb="2">
      <t>ゴウケイ</t>
    </rPh>
    <rPh sb="2" eb="4">
      <t>キンガク</t>
    </rPh>
    <rPh sb="5" eb="7">
      <t>ゼイコミ</t>
    </rPh>
    <phoneticPr fontId="1"/>
  </si>
  <si>
    <t>各シートからの情報</t>
    <rPh sb="0" eb="1">
      <t>カク</t>
    </rPh>
    <rPh sb="7" eb="9">
      <t>ジョウホウ</t>
    </rPh>
    <phoneticPr fontId="1"/>
  </si>
  <si>
    <t>本月迄総出来高
金額(税抜)</t>
    <rPh sb="0" eb="3">
      <t>ホンゲツマデ</t>
    </rPh>
    <rPh sb="3" eb="4">
      <t>ソウ</t>
    </rPh>
    <rPh sb="4" eb="7">
      <t>デキダカ</t>
    </rPh>
    <rPh sb="8" eb="10">
      <t>キンガク</t>
    </rPh>
    <rPh sb="11" eb="13">
      <t>ゼイヌキ</t>
    </rPh>
    <phoneticPr fontId="1"/>
  </si>
  <si>
    <t>今月請求金額
(税抜)</t>
    <rPh sb="0" eb="4">
      <t>コンゲツセイキュウ</t>
    </rPh>
    <rPh sb="4" eb="6">
      <t>キンガク</t>
    </rPh>
    <rPh sb="8" eb="10">
      <t>ゼイヌキ</t>
    </rPh>
    <phoneticPr fontId="1"/>
  </si>
  <si>
    <t>消費税額
(10％)</t>
    <rPh sb="0" eb="4">
      <t>ショウヒゼイガク</t>
    </rPh>
    <phoneticPr fontId="1"/>
  </si>
  <si>
    <t>合計金額
(税込)</t>
    <rPh sb="0" eb="2">
      <t>ゴウケイ</t>
    </rPh>
    <rPh sb="2" eb="4">
      <t>キンガク</t>
    </rPh>
    <rPh sb="6" eb="8">
      <t>ゼイコミ</t>
    </rPh>
    <phoneticPr fontId="1"/>
  </si>
  <si>
    <t>既請求金額
(税抜)</t>
    <rPh sb="0" eb="1">
      <t>キ</t>
    </rPh>
    <rPh sb="1" eb="3">
      <t>セイキュウ</t>
    </rPh>
    <rPh sb="3" eb="5">
      <t>キンガク</t>
    </rPh>
    <rPh sb="7" eb="9">
      <t>ゼイヌキ</t>
    </rPh>
    <phoneticPr fontId="1"/>
  </si>
  <si>
    <t>協力会(会員・非会員)</t>
    <rPh sb="0" eb="3">
      <t>キョウリョクカイ</t>
    </rPh>
    <rPh sb="4" eb="6">
      <t>カイイン</t>
    </rPh>
    <rPh sb="7" eb="10">
      <t>ヒカイイン</t>
    </rPh>
    <phoneticPr fontId="1"/>
  </si>
  <si>
    <t>会員/非会員</t>
    <rPh sb="0" eb="2">
      <t>カイイン</t>
    </rPh>
    <rPh sb="3" eb="6">
      <t>ヒカイイン</t>
    </rPh>
    <phoneticPr fontId="1"/>
  </si>
  <si>
    <t>徴収率</t>
    <rPh sb="0" eb="3">
      <t>チョウシュウリツ</t>
    </rPh>
    <phoneticPr fontId="1"/>
  </si>
  <si>
    <t>請求書総括表</t>
    <phoneticPr fontId="1"/>
  </si>
  <si>
    <t>最低徴収額</t>
    <rPh sb="0" eb="5">
      <t>サイテイチョウシュウガク</t>
    </rPh>
    <phoneticPr fontId="1"/>
  </si>
  <si>
    <t>会員</t>
    <rPh sb="0" eb="2">
      <t>カイイン</t>
    </rPh>
    <phoneticPr fontId="1"/>
  </si>
  <si>
    <t>非会員</t>
    <rPh sb="0" eb="3">
      <t>ヒカイイン</t>
    </rPh>
    <phoneticPr fontId="1"/>
  </si>
  <si>
    <t>会員・非会員</t>
    <rPh sb="0" eb="2">
      <t>カイイン</t>
    </rPh>
    <rPh sb="3" eb="6">
      <t>ヒカイイン</t>
    </rPh>
    <phoneticPr fontId="1"/>
  </si>
  <si>
    <t>徴収率(B)</t>
    <rPh sb="0" eb="3">
      <t>チョウシュウリツ</t>
    </rPh>
    <phoneticPr fontId="1"/>
  </si>
  <si>
    <t>非会員</t>
  </si>
  <si>
    <t>小計</t>
    <rPh sb="0" eb="2">
      <t>ショウケイ</t>
    </rPh>
    <phoneticPr fontId="1"/>
  </si>
  <si>
    <t>(税抜)</t>
    <rPh sb="1" eb="3">
      <t>ゼイヌキ</t>
    </rPh>
    <phoneticPr fontId="1"/>
  </si>
  <si>
    <t>SG</t>
    <phoneticPr fontId="1"/>
  </si>
  <si>
    <t>SRT</t>
    <phoneticPr fontId="1"/>
  </si>
  <si>
    <t>SGD</t>
    <phoneticPr fontId="1"/>
  </si>
  <si>
    <t>経費(税込)</t>
    <rPh sb="0" eb="2">
      <t>ケイヒ</t>
    </rPh>
    <rPh sb="3" eb="5">
      <t>ゼイコミ</t>
    </rPh>
    <phoneticPr fontId="1"/>
  </si>
  <si>
    <t>諸経費</t>
    <rPh sb="0" eb="3">
      <t>ショケイヒ</t>
    </rPh>
    <phoneticPr fontId="1"/>
  </si>
  <si>
    <t>合計</t>
    <rPh sb="0" eb="2">
      <t>ゴウケイ</t>
    </rPh>
    <phoneticPr fontId="1"/>
  </si>
  <si>
    <t>請求書</t>
    <rPh sb="0" eb="3">
      <t>セイキュウショ</t>
    </rPh>
    <phoneticPr fontId="1"/>
  </si>
  <si>
    <t>工事件名(上段)</t>
    <rPh sb="0" eb="4">
      <t>コウジケンメイ</t>
    </rPh>
    <rPh sb="5" eb="7">
      <t>ジョウダン</t>
    </rPh>
    <phoneticPr fontId="1"/>
  </si>
  <si>
    <t>(下段)</t>
    <rPh sb="1" eb="3">
      <t>ゲダン</t>
    </rPh>
    <phoneticPr fontId="1"/>
  </si>
  <si>
    <t>上段</t>
    <rPh sb="0" eb="2">
      <t>ジョウダン</t>
    </rPh>
    <phoneticPr fontId="1"/>
  </si>
  <si>
    <t>下段</t>
    <rPh sb="0" eb="2">
      <t>ゲダン</t>
    </rPh>
    <phoneticPr fontId="1"/>
  </si>
  <si>
    <t>注文書無し</t>
    <rPh sb="0" eb="3">
      <t>チュウモンショ</t>
    </rPh>
    <rPh sb="3" eb="4">
      <t>ナシ</t>
    </rPh>
    <phoneticPr fontId="1"/>
  </si>
  <si>
    <t>SGZ</t>
    <phoneticPr fontId="1"/>
  </si>
  <si>
    <t>立　替　金</t>
    <rPh sb="0" eb="1">
      <t>リツ</t>
    </rPh>
    <rPh sb="2" eb="3">
      <t>タイ</t>
    </rPh>
    <rPh sb="4" eb="5">
      <t>キン</t>
    </rPh>
    <phoneticPr fontId="1"/>
  </si>
  <si>
    <t>請求額(税込)</t>
    <rPh sb="0" eb="2">
      <t>セイキュウ</t>
    </rPh>
    <rPh sb="2" eb="3">
      <t>ガク</t>
    </rPh>
    <rPh sb="4" eb="6">
      <t>ゼイコミ</t>
    </rPh>
    <phoneticPr fontId="1"/>
  </si>
  <si>
    <t>立 替 金</t>
    <rPh sb="0" eb="1">
      <t>リツ</t>
    </rPh>
    <rPh sb="2" eb="3">
      <t>タイ</t>
    </rPh>
    <rPh sb="4" eb="5">
      <t>キン</t>
    </rPh>
    <phoneticPr fontId="1"/>
  </si>
  <si>
    <t>税　　込</t>
    <rPh sb="0" eb="1">
      <t>ゼイ</t>
    </rPh>
    <rPh sb="3" eb="4">
      <t>コミ</t>
    </rPh>
    <phoneticPr fontId="1"/>
  </si>
  <si>
    <t>別　　途</t>
    <rPh sb="0" eb="1">
      <t>ベツ</t>
    </rPh>
    <rPh sb="3" eb="4">
      <t>ト</t>
    </rPh>
    <phoneticPr fontId="1"/>
  </si>
  <si>
    <t>②労務経費⇒</t>
    <rPh sb="1" eb="3">
      <t>ロウム</t>
    </rPh>
    <rPh sb="3" eb="5">
      <t>ケイヒ</t>
    </rPh>
    <phoneticPr fontId="1"/>
  </si>
  <si>
    <t>③諸工事立替⇒</t>
    <rPh sb="1" eb="4">
      <t>ショコウジ</t>
    </rPh>
    <rPh sb="4" eb="6">
      <t>タテカエ</t>
    </rPh>
    <phoneticPr fontId="1"/>
  </si>
  <si>
    <t>警備</t>
    <rPh sb="0" eb="2">
      <t>ケイビ</t>
    </rPh>
    <phoneticPr fontId="1"/>
  </si>
  <si>
    <t>物品</t>
    <rPh sb="0" eb="2">
      <t>ブッピン</t>
    </rPh>
    <phoneticPr fontId="1"/>
  </si>
  <si>
    <t>申請</t>
    <rPh sb="0" eb="2">
      <t>シンセイ</t>
    </rPh>
    <phoneticPr fontId="1"/>
  </si>
  <si>
    <t>産廃</t>
    <rPh sb="0" eb="2">
      <t>サンパイ</t>
    </rPh>
    <phoneticPr fontId="1"/>
  </si>
  <si>
    <t>工事</t>
    <rPh sb="0" eb="2">
      <t>コウジ</t>
    </rPh>
    <phoneticPr fontId="1"/>
  </si>
  <si>
    <t>家賃</t>
    <rPh sb="0" eb="2">
      <t>ヤチン</t>
    </rPh>
    <phoneticPr fontId="1"/>
  </si>
  <si>
    <t>検査</t>
    <rPh sb="0" eb="2">
      <t>ケンサ</t>
    </rPh>
    <phoneticPr fontId="1"/>
  </si>
  <si>
    <t>除草</t>
    <rPh sb="0" eb="2">
      <t>ジョソウ</t>
    </rPh>
    <phoneticPr fontId="1"/>
  </si>
  <si>
    <t>土地調査</t>
    <rPh sb="0" eb="4">
      <t>トチチョウサ</t>
    </rPh>
    <phoneticPr fontId="1"/>
  </si>
  <si>
    <t>測量</t>
    <rPh sb="0" eb="2">
      <t>ソクリョウ</t>
    </rPh>
    <phoneticPr fontId="1"/>
  </si>
  <si>
    <t>設計</t>
    <rPh sb="0" eb="2">
      <t>セッケイ</t>
    </rPh>
    <phoneticPr fontId="1"/>
  </si>
  <si>
    <t>製図</t>
    <rPh sb="0" eb="2">
      <t>セイズ</t>
    </rPh>
    <phoneticPr fontId="1"/>
  </si>
  <si>
    <t>現場管理</t>
    <rPh sb="0" eb="4">
      <t>ゲンバカンリ</t>
    </rPh>
    <phoneticPr fontId="1"/>
  </si>
  <si>
    <t>生産</t>
    <rPh sb="0" eb="2">
      <t>セイサン</t>
    </rPh>
    <phoneticPr fontId="1"/>
  </si>
  <si>
    <t>業務委託</t>
    <rPh sb="0" eb="4">
      <t>ギョウムイタク</t>
    </rPh>
    <phoneticPr fontId="1"/>
  </si>
  <si>
    <t>レンタル</t>
    <phoneticPr fontId="1"/>
  </si>
  <si>
    <t>種別</t>
    <rPh sb="0" eb="2">
      <t>シュベツ</t>
    </rPh>
    <phoneticPr fontId="1"/>
  </si>
  <si>
    <t>工事(人工単価記載あり)</t>
    <rPh sb="0" eb="2">
      <t>コウジ</t>
    </rPh>
    <rPh sb="3" eb="5">
      <t>ニンク</t>
    </rPh>
    <rPh sb="5" eb="9">
      <t>タンカキサイ</t>
    </rPh>
    <phoneticPr fontId="1"/>
  </si>
  <si>
    <t>非課税</t>
    <rPh sb="0" eb="3">
      <t>ヒカゼイ</t>
    </rPh>
    <phoneticPr fontId="1"/>
  </si>
  <si>
    <t>労務(単価契約)</t>
    <rPh sb="0" eb="2">
      <t>ロウム</t>
    </rPh>
    <rPh sb="3" eb="7">
      <t>タンカケイヤク</t>
    </rPh>
    <phoneticPr fontId="1"/>
  </si>
  <si>
    <t>立替費(工事費を含まない)</t>
    <rPh sb="0" eb="3">
      <t>タテカエヒ</t>
    </rPh>
    <rPh sb="4" eb="7">
      <t>コウジヒ</t>
    </rPh>
    <rPh sb="8" eb="9">
      <t>フク</t>
    </rPh>
    <phoneticPr fontId="1"/>
  </si>
  <si>
    <t>請求IDプルダウン用</t>
    <rPh sb="0" eb="2">
      <t>セイキュウ</t>
    </rPh>
    <rPh sb="9" eb="10">
      <t>ヨウ</t>
    </rPh>
    <phoneticPr fontId="1"/>
  </si>
  <si>
    <t>地盤調査</t>
    <rPh sb="0" eb="4">
      <t>ジバンチョウサ</t>
    </rPh>
    <phoneticPr fontId="1"/>
  </si>
  <si>
    <t>構造計算</t>
    <rPh sb="0" eb="4">
      <t>コウゾウケイサン</t>
    </rPh>
    <phoneticPr fontId="1"/>
  </si>
  <si>
    <t>派遣</t>
    <rPh sb="0" eb="2">
      <t>ハケン</t>
    </rPh>
    <phoneticPr fontId="1"/>
  </si>
  <si>
    <t>運送</t>
    <rPh sb="0" eb="2">
      <t>ウンソウ</t>
    </rPh>
    <phoneticPr fontId="1"/>
  </si>
  <si>
    <t>会費</t>
    <rPh sb="0" eb="2">
      <t>カイヒ</t>
    </rPh>
    <phoneticPr fontId="1"/>
  </si>
  <si>
    <t>対象</t>
    <rPh sb="0" eb="2">
      <t>タイショウ</t>
    </rPh>
    <phoneticPr fontId="1"/>
  </si>
  <si>
    <t>コメント</t>
    <phoneticPr fontId="1"/>
  </si>
  <si>
    <t>重複</t>
    <rPh sb="0" eb="2">
      <t>チョウフク</t>
    </rPh>
    <phoneticPr fontId="1"/>
  </si>
  <si>
    <t>請求書種別</t>
    <rPh sb="0" eb="3">
      <t>セイキュウショ</t>
    </rPh>
    <rPh sb="3" eb="5">
      <t>シュベツ</t>
    </rPh>
    <phoneticPr fontId="1"/>
  </si>
  <si>
    <t>総出来高金額(税抜)</t>
    <rPh sb="0" eb="6">
      <t>ソウデキダカキンガク</t>
    </rPh>
    <rPh sb="7" eb="9">
      <t>ゼイヌキ</t>
    </rPh>
    <phoneticPr fontId="1"/>
  </si>
  <si>
    <t>数値</t>
    <rPh sb="0" eb="2">
      <t>スウチ</t>
    </rPh>
    <phoneticPr fontId="1"/>
  </si>
  <si>
    <t>A</t>
    <phoneticPr fontId="1"/>
  </si>
  <si>
    <t>合計(税込)</t>
    <rPh sb="0" eb="2">
      <t>ゴウケイ</t>
    </rPh>
    <rPh sb="3" eb="5">
      <t>ゼイコミ</t>
    </rPh>
    <phoneticPr fontId="1"/>
  </si>
  <si>
    <t>経費合計(税込)</t>
    <rPh sb="0" eb="2">
      <t>ケイヒ</t>
    </rPh>
    <rPh sb="2" eb="4">
      <t>ゴウケイ</t>
    </rPh>
    <rPh sb="5" eb="7">
      <t>ゼイコミ</t>
    </rPh>
    <phoneticPr fontId="1"/>
  </si>
  <si>
    <t>立替費合計(税込)</t>
    <rPh sb="0" eb="3">
      <t>タテカエヒ</t>
    </rPh>
    <rPh sb="3" eb="5">
      <t>ゴウケイ</t>
    </rPh>
    <rPh sb="6" eb="8">
      <t>ゼイコミ</t>
    </rPh>
    <phoneticPr fontId="1"/>
  </si>
  <si>
    <t>単価(人工/残業H)</t>
    <rPh sb="0" eb="2">
      <t>タンカ</t>
    </rPh>
    <rPh sb="3" eb="5">
      <t>ニンク</t>
    </rPh>
    <rPh sb="6" eb="8">
      <t>ザンギョウ</t>
    </rPh>
    <phoneticPr fontId="1"/>
  </si>
  <si>
    <t>単価(人工/残業h)</t>
    <rPh sb="0" eb="2">
      <t>タンカ</t>
    </rPh>
    <rPh sb="3" eb="5">
      <t>ニンク</t>
    </rPh>
    <rPh sb="6" eb="8">
      <t>ザンギョウ</t>
    </rPh>
    <phoneticPr fontId="1"/>
  </si>
  <si>
    <t>出面種別</t>
    <rPh sb="0" eb="2">
      <t>デヅラ</t>
    </rPh>
    <rPh sb="2" eb="4">
      <t>シュベツ</t>
    </rPh>
    <phoneticPr fontId="1"/>
  </si>
  <si>
    <t>A列番号</t>
    <rPh sb="1" eb="2">
      <t>レツ</t>
    </rPh>
    <rPh sb="2" eb="4">
      <t>バンゴウ</t>
    </rPh>
    <phoneticPr fontId="1"/>
  </si>
  <si>
    <t>数値に変換</t>
    <rPh sb="0" eb="2">
      <t>スウチ</t>
    </rPh>
    <rPh sb="3" eb="5">
      <t>ヘンカン</t>
    </rPh>
    <phoneticPr fontId="1"/>
  </si>
  <si>
    <t>昇順に並替</t>
    <rPh sb="0" eb="2">
      <t>ショウジュン</t>
    </rPh>
    <rPh sb="3" eb="4">
      <t>ナラ</t>
    </rPh>
    <rPh sb="4" eb="5">
      <t>カ</t>
    </rPh>
    <phoneticPr fontId="1"/>
  </si>
  <si>
    <t>立ち合い</t>
    <rPh sb="0" eb="1">
      <t>タ</t>
    </rPh>
    <rPh sb="2" eb="3">
      <t>ア</t>
    </rPh>
    <phoneticPr fontId="1"/>
  </si>
  <si>
    <t>調査</t>
    <rPh sb="0" eb="2">
      <t>チョウサ</t>
    </rPh>
    <phoneticPr fontId="1"/>
  </si>
  <si>
    <t>P列請求書種別</t>
    <rPh sb="1" eb="2">
      <t>レツ</t>
    </rPh>
    <rPh sb="2" eb="5">
      <t>セイキュウショ</t>
    </rPh>
    <rPh sb="5" eb="7">
      <t>シュベツ</t>
    </rPh>
    <phoneticPr fontId="1"/>
  </si>
  <si>
    <t>①請負の経費⇒</t>
    <rPh sb="1" eb="3">
      <t>ウケオイ</t>
    </rPh>
    <rPh sb="4" eb="6">
      <t>ケイヒ</t>
    </rPh>
    <phoneticPr fontId="1"/>
  </si>
  <si>
    <t>立替費(工事費含む)</t>
    <rPh sb="0" eb="3">
      <t>タテカエヒ</t>
    </rPh>
    <rPh sb="4" eb="6">
      <t>コウジ</t>
    </rPh>
    <rPh sb="6" eb="7">
      <t>ヒ</t>
    </rPh>
    <rPh sb="7" eb="8">
      <t>フク</t>
    </rPh>
    <phoneticPr fontId="1"/>
  </si>
  <si>
    <t>立替費(労務費含む)</t>
    <rPh sb="0" eb="3">
      <t>タテカエヒ</t>
    </rPh>
    <rPh sb="4" eb="6">
      <t>ロウム</t>
    </rPh>
    <rPh sb="6" eb="7">
      <t>ヒ</t>
    </rPh>
    <rPh sb="7" eb="8">
      <t>フク</t>
    </rPh>
    <phoneticPr fontId="1"/>
  </si>
  <si>
    <t>オフセット※ドロップダウンリスト確認用</t>
    <rPh sb="16" eb="19">
      <t>カクニンヨウ</t>
    </rPh>
    <phoneticPr fontId="1"/>
  </si>
  <si>
    <t>対象外</t>
    <rPh sb="0" eb="3">
      <t>タイショウガイ</t>
    </rPh>
    <phoneticPr fontId="1"/>
  </si>
  <si>
    <t>会費</t>
    <rPh sb="0" eb="2">
      <t>カイヒ</t>
    </rPh>
    <phoneticPr fontId="1"/>
  </si>
  <si>
    <t>工事番号</t>
    <rPh sb="0" eb="4">
      <t>コウジバンゴウ</t>
    </rPh>
    <phoneticPr fontId="1"/>
  </si>
  <si>
    <t>工事名</t>
    <rPh sb="0" eb="3">
      <t>コウジメイ</t>
    </rPh>
    <phoneticPr fontId="1"/>
  </si>
  <si>
    <t>発注数</t>
    <rPh sb="0" eb="2">
      <t>ハッチュウ</t>
    </rPh>
    <rPh sb="2" eb="3">
      <t>スウ</t>
    </rPh>
    <phoneticPr fontId="1"/>
  </si>
  <si>
    <t>累計</t>
    <rPh sb="0" eb="2">
      <t>ルイケイ</t>
    </rPh>
    <phoneticPr fontId="1"/>
  </si>
  <si>
    <t>前月迄</t>
    <rPh sb="0" eb="2">
      <t>ゼンゲツ</t>
    </rPh>
    <rPh sb="2" eb="3">
      <t>マデ</t>
    </rPh>
    <phoneticPr fontId="1"/>
  </si>
  <si>
    <t>当月</t>
    <rPh sb="0" eb="2">
      <t>トウゲツ</t>
    </rPh>
    <phoneticPr fontId="1"/>
  </si>
  <si>
    <t>物品名称</t>
    <rPh sb="0" eb="2">
      <t>ブッピン</t>
    </rPh>
    <rPh sb="2" eb="4">
      <t>メイショウ</t>
    </rPh>
    <phoneticPr fontId="1"/>
  </si>
  <si>
    <t>単位</t>
    <rPh sb="0" eb="2">
      <t>タンイ</t>
    </rPh>
    <phoneticPr fontId="1"/>
  </si>
  <si>
    <t>単価</t>
    <rPh sb="0" eb="2">
      <t>タンカ</t>
    </rPh>
    <phoneticPr fontId="1"/>
  </si>
  <si>
    <t>金額(税抜)</t>
    <rPh sb="0" eb="2">
      <t>キンガク</t>
    </rPh>
    <rPh sb="3" eb="5">
      <t>ゼイヌキ</t>
    </rPh>
    <phoneticPr fontId="1"/>
  </si>
  <si>
    <t>(数量／金額)</t>
    <rPh sb="1" eb="3">
      <t>スウリョウ</t>
    </rPh>
    <rPh sb="4" eb="6">
      <t>キンガク</t>
    </rPh>
    <phoneticPr fontId="1"/>
  </si>
  <si>
    <t>合計金額</t>
    <rPh sb="0" eb="2">
      <t>ゴウケイ</t>
    </rPh>
    <rPh sb="2" eb="4">
      <t>キンガク</t>
    </rPh>
    <phoneticPr fontId="1"/>
  </si>
  <si>
    <t>Z</t>
    <phoneticPr fontId="1"/>
  </si>
  <si>
    <t>合計（Z-C)</t>
    <rPh sb="0" eb="2">
      <t>ゴウケイ</t>
    </rPh>
    <phoneticPr fontId="1"/>
  </si>
  <si>
    <t>①請求書（指定様式_請負）1</t>
    <rPh sb="1" eb="4">
      <t>セイキュウショ</t>
    </rPh>
    <rPh sb="5" eb="7">
      <t>シテイ</t>
    </rPh>
    <rPh sb="7" eb="9">
      <t>ヨウシキ</t>
    </rPh>
    <rPh sb="10" eb="12">
      <t>ウケオイ</t>
    </rPh>
    <phoneticPr fontId="1"/>
  </si>
  <si>
    <t>①請求書（指定様式_請負）1</t>
    <phoneticPr fontId="1"/>
  </si>
  <si>
    <t>①請求書（指定様式_請負）</t>
    <phoneticPr fontId="1"/>
  </si>
  <si>
    <t>①請求書（指定様式_請負）2</t>
  </si>
  <si>
    <t>①請求書（指定様式_請負）3</t>
  </si>
  <si>
    <t>①請求書（指定様式_請負）4</t>
  </si>
  <si>
    <t>①請求書（指定様式_請負）5</t>
  </si>
  <si>
    <t>①請求書（指定様式_請負）6</t>
  </si>
  <si>
    <t>①請求書（指定様式_請負）2</t>
    <rPh sb="1" eb="4">
      <t>セイキュウショ</t>
    </rPh>
    <rPh sb="5" eb="7">
      <t>シテイ</t>
    </rPh>
    <rPh sb="7" eb="9">
      <t>ヨウシキ</t>
    </rPh>
    <rPh sb="10" eb="12">
      <t>ウケオイ</t>
    </rPh>
    <phoneticPr fontId="1"/>
  </si>
  <si>
    <t>①請求書（指定様式_請負）3</t>
    <rPh sb="1" eb="4">
      <t>セイキュウショ</t>
    </rPh>
    <rPh sb="5" eb="7">
      <t>シテイ</t>
    </rPh>
    <rPh sb="7" eb="9">
      <t>ヨウシキ</t>
    </rPh>
    <rPh sb="10" eb="12">
      <t>ウケオイ</t>
    </rPh>
    <phoneticPr fontId="1"/>
  </si>
  <si>
    <t>①請求書（指定様式_請負）4</t>
    <rPh sb="1" eb="4">
      <t>セイキュウショ</t>
    </rPh>
    <rPh sb="5" eb="7">
      <t>シテイ</t>
    </rPh>
    <rPh sb="7" eb="9">
      <t>ヨウシキ</t>
    </rPh>
    <rPh sb="10" eb="12">
      <t>ウケオイ</t>
    </rPh>
    <phoneticPr fontId="1"/>
  </si>
  <si>
    <t>①請求書（指定様式_請負）5</t>
    <rPh sb="1" eb="4">
      <t>セイキュウショ</t>
    </rPh>
    <rPh sb="5" eb="7">
      <t>シテイ</t>
    </rPh>
    <rPh sb="7" eb="9">
      <t>ヨウシキ</t>
    </rPh>
    <rPh sb="10" eb="12">
      <t>ウケオイ</t>
    </rPh>
    <phoneticPr fontId="1"/>
  </si>
  <si>
    <t>①請求書（指定様式_請負）6</t>
    <rPh sb="1" eb="4">
      <t>セイキュウショ</t>
    </rPh>
    <rPh sb="5" eb="7">
      <t>シテイ</t>
    </rPh>
    <rPh sb="7" eb="9">
      <t>ヨウシキ</t>
    </rPh>
    <rPh sb="10" eb="12">
      <t>ウケオイ</t>
    </rPh>
    <phoneticPr fontId="1"/>
  </si>
  <si>
    <t>①出面明細書（指定様式_労務）</t>
  </si>
  <si>
    <t>①出面明細書（指定様式_労務）</t>
    <rPh sb="1" eb="3">
      <t>デヅラ</t>
    </rPh>
    <rPh sb="3" eb="6">
      <t>メイサイショ</t>
    </rPh>
    <rPh sb="7" eb="9">
      <t>シテイ</t>
    </rPh>
    <rPh sb="9" eb="11">
      <t>ヨウシキ</t>
    </rPh>
    <rPh sb="12" eb="14">
      <t>ロウム</t>
    </rPh>
    <phoneticPr fontId="1"/>
  </si>
  <si>
    <t>①物品請求　内訳書1</t>
    <phoneticPr fontId="1"/>
  </si>
  <si>
    <t>②請求書（指定様式_労務）</t>
  </si>
  <si>
    <t>②請求書（指定様式_労務）</t>
    <rPh sb="1" eb="4">
      <t>セイキュウショ</t>
    </rPh>
    <rPh sb="5" eb="7">
      <t>シテイ</t>
    </rPh>
    <rPh sb="7" eb="9">
      <t>ヨウシキ</t>
    </rPh>
    <rPh sb="10" eb="12">
      <t>ロウム</t>
    </rPh>
    <phoneticPr fontId="1"/>
  </si>
  <si>
    <t>②出面明細書（指定様式_労務）</t>
  </si>
  <si>
    <t>②出面明細書（指定様式_労務）</t>
    <rPh sb="1" eb="3">
      <t>デヅラ</t>
    </rPh>
    <rPh sb="3" eb="6">
      <t>メイサイショ</t>
    </rPh>
    <rPh sb="7" eb="9">
      <t>シテイ</t>
    </rPh>
    <rPh sb="9" eb="11">
      <t>ヨウシキ</t>
    </rPh>
    <rPh sb="12" eb="14">
      <t>ロウム</t>
    </rPh>
    <phoneticPr fontId="1"/>
  </si>
  <si>
    <t>③請求書（指定様式_一般諸工事・その他）</t>
  </si>
  <si>
    <t>③請求書（指定様式_一般諸工事・その他）</t>
    <rPh sb="1" eb="4">
      <t>セイキュウショ</t>
    </rPh>
    <rPh sb="5" eb="7">
      <t>シテイ</t>
    </rPh>
    <rPh sb="7" eb="9">
      <t>ヨウシキ</t>
    </rPh>
    <rPh sb="10" eb="12">
      <t>イッパン</t>
    </rPh>
    <rPh sb="12" eb="13">
      <t>ショ</t>
    </rPh>
    <rPh sb="13" eb="15">
      <t>コウジ</t>
    </rPh>
    <rPh sb="18" eb="19">
      <t>タ</t>
    </rPh>
    <phoneticPr fontId="1"/>
  </si>
  <si>
    <t>②請求書（指定様式_労務）</t>
    <phoneticPr fontId="1"/>
  </si>
  <si>
    <t>②請求書（指定様式_労務）会費対象外</t>
  </si>
  <si>
    <t>②請求書（指定様式_労務）会費対象外</t>
    <phoneticPr fontId="1"/>
  </si>
  <si>
    <t>③請求書（指定様式_一般諸工事・その他）会費対象外</t>
  </si>
  <si>
    <t>③請求書（指定様式_一般諸工事・その他）会費対象外</t>
    <phoneticPr fontId="1"/>
  </si>
  <si>
    <t>②出面明細書（指定様式_労務）会費対象外</t>
  </si>
  <si>
    <t>③請求書（指定様式_一般諸工事・その他）</t>
    <phoneticPr fontId="1"/>
  </si>
  <si>
    <t>総合計</t>
    <rPh sb="0" eb="3">
      <t>ソウゴウケイ</t>
    </rPh>
    <phoneticPr fontId="1"/>
  </si>
  <si>
    <t>②労務(外)経費⇒</t>
    <rPh sb="1" eb="3">
      <t>ロウム</t>
    </rPh>
    <rPh sb="4" eb="5">
      <t>ガイ</t>
    </rPh>
    <rPh sb="6" eb="8">
      <t>ケイヒ</t>
    </rPh>
    <phoneticPr fontId="1"/>
  </si>
  <si>
    <t>③諸工事(外)立替⇒</t>
    <rPh sb="1" eb="4">
      <t>ショコウジ</t>
    </rPh>
    <rPh sb="5" eb="6">
      <t>ガイ</t>
    </rPh>
    <rPh sb="7" eb="9">
      <t>タテカエ</t>
    </rPh>
    <phoneticPr fontId="1"/>
  </si>
  <si>
    <t>指定書式</t>
    <rPh sb="0" eb="4">
      <t>シテイショシキ</t>
    </rPh>
    <phoneticPr fontId="1"/>
  </si>
  <si>
    <t>①出面明細書（指定様式_労務）</t>
    <phoneticPr fontId="1"/>
  </si>
  <si>
    <t>②出面明細書（指定様式_労務）</t>
    <phoneticPr fontId="1"/>
  </si>
  <si>
    <t>②出面明細書（指定様式_労務）会費対象外</t>
    <phoneticPr fontId="1"/>
  </si>
  <si>
    <t>③請求書（指定様式_一般諸工事・その他）</t>
    <phoneticPr fontId="1"/>
  </si>
  <si>
    <t>会費非対称合計</t>
    <rPh sb="0" eb="2">
      <t>カイヒ</t>
    </rPh>
    <rPh sb="2" eb="5">
      <t>ヒタイショウ</t>
    </rPh>
    <rPh sb="5" eb="7">
      <t>ゴウケイ</t>
    </rPh>
    <phoneticPr fontId="1"/>
  </si>
  <si>
    <t>内、経費及立替費</t>
    <rPh sb="0" eb="1">
      <t>ウチ</t>
    </rPh>
    <rPh sb="2" eb="4">
      <t>ケイヒ</t>
    </rPh>
    <rPh sb="4" eb="5">
      <t>オヨ</t>
    </rPh>
    <rPh sb="5" eb="8">
      <t>タテカエヒ</t>
    </rPh>
    <phoneticPr fontId="1"/>
  </si>
  <si>
    <t>会費(A*B)</t>
    <rPh sb="0" eb="2">
      <t>カイヒ</t>
    </rPh>
    <phoneticPr fontId="1"/>
  </si>
  <si>
    <t>C</t>
    <phoneticPr fontId="1"/>
  </si>
  <si>
    <t>D</t>
    <phoneticPr fontId="1"/>
  </si>
  <si>
    <t>E</t>
    <phoneticPr fontId="1"/>
  </si>
  <si>
    <t>F</t>
    <phoneticPr fontId="1"/>
  </si>
  <si>
    <t>↑D+E⇒</t>
    <phoneticPr fontId="1"/>
  </si>
  <si>
    <t>G</t>
    <phoneticPr fontId="1"/>
  </si>
  <si>
    <t>Eの合計⇒</t>
    <rPh sb="2" eb="4">
      <t>ゴウケイ</t>
    </rPh>
    <phoneticPr fontId="1"/>
  </si>
  <si>
    <t>協力会費/選択種別</t>
    <rPh sb="0" eb="4">
      <t>キョウリョクカイヒ</t>
    </rPh>
    <rPh sb="5" eb="7">
      <t>センタク</t>
    </rPh>
    <rPh sb="7" eb="9">
      <t>シュベツ</t>
    </rPh>
    <phoneticPr fontId="1"/>
  </si>
  <si>
    <t>協力会費/選択種別</t>
    <phoneticPr fontId="1"/>
  </si>
  <si>
    <t>①物品請求　内訳書</t>
    <phoneticPr fontId="1"/>
  </si>
  <si>
    <t>①物品請求　内訳書6</t>
    <phoneticPr fontId="1"/>
  </si>
  <si>
    <t>①物品請求　内訳書5</t>
    <phoneticPr fontId="1"/>
  </si>
  <si>
    <t>①物品請求　内訳書4</t>
    <phoneticPr fontId="1"/>
  </si>
  <si>
    <t>①物品請求　内訳書3</t>
    <phoneticPr fontId="1"/>
  </si>
  <si>
    <t>①物品請求　内訳書2</t>
    <phoneticPr fontId="1"/>
  </si>
  <si>
    <t>総合計(税込)(A+F)</t>
    <rPh sb="0" eb="1">
      <t>ソウ</t>
    </rPh>
    <rPh sb="1" eb="3">
      <t>ゴウケイ</t>
    </rPh>
    <rPh sb="4" eb="6">
      <t>ゼイコミ</t>
    </rPh>
    <phoneticPr fontId="1"/>
  </si>
  <si>
    <t>(－)</t>
    <phoneticPr fontId="1"/>
  </si>
  <si>
    <t>対象</t>
    <rPh sb="0" eb="2">
      <t>タイショウ</t>
    </rPh>
    <phoneticPr fontId="1"/>
  </si>
  <si>
    <t>←会費対象請求の数</t>
    <rPh sb="1" eb="5">
      <t>カイヒタイショウ</t>
    </rPh>
    <rPh sb="5" eb="7">
      <t>セイキュウ</t>
    </rPh>
    <rPh sb="8" eb="9">
      <t>カズ</t>
    </rPh>
    <phoneticPr fontId="1"/>
  </si>
  <si>
    <t>←会費が1,000を下回る場合</t>
    <rPh sb="1" eb="3">
      <t>カイヒ</t>
    </rPh>
    <rPh sb="10" eb="12">
      <t>シタマワ</t>
    </rPh>
    <rPh sb="13" eb="15">
      <t>バアイ</t>
    </rPh>
    <phoneticPr fontId="1"/>
  </si>
  <si>
    <t>②出面明細書（指定様式_労務）記入で請求書へ自動反映</t>
    <rPh sb="15" eb="17">
      <t>キニュウ</t>
    </rPh>
    <rPh sb="18" eb="21">
      <t>セイキュウショ</t>
    </rPh>
    <rPh sb="22" eb="24">
      <t>ジドウ</t>
    </rPh>
    <rPh sb="24" eb="26">
      <t>ハンエイ</t>
    </rPh>
    <phoneticPr fontId="1"/>
  </si>
  <si>
    <t>請求書総括表(手入力用)</t>
    <rPh sb="7" eb="11">
      <t>テニュウリョクヨウ</t>
    </rPh>
    <phoneticPr fontId="1"/>
  </si>
  <si>
    <t>合計(税抜)</t>
    <rPh sb="0" eb="2">
      <t>ゴウケイ</t>
    </rPh>
    <rPh sb="3" eb="5">
      <t>ゼイヌキ</t>
    </rPh>
    <phoneticPr fontId="1"/>
  </si>
  <si>
    <t>Ｂ</t>
    <phoneticPr fontId="1"/>
  </si>
  <si>
    <t>Ａ</t>
    <phoneticPr fontId="1"/>
  </si>
  <si>
    <t>Ｃ</t>
    <phoneticPr fontId="1"/>
  </si>
  <si>
    <t>Ｄ</t>
    <phoneticPr fontId="1"/>
  </si>
  <si>
    <t>Ｅ</t>
    <phoneticPr fontId="1"/>
  </si>
  <si>
    <t>徴収項目</t>
    <rPh sb="0" eb="2">
      <t>チョウシュウ</t>
    </rPh>
    <rPh sb="2" eb="4">
      <t>コウモク</t>
    </rPh>
    <phoneticPr fontId="1"/>
  </si>
  <si>
    <t>協力会費(消費税課税対象外)</t>
    <rPh sb="0" eb="4">
      <t>キョウリョクカイヒ</t>
    </rPh>
    <rPh sb="5" eb="8">
      <t>ショウヒゼイ</t>
    </rPh>
    <rPh sb="8" eb="10">
      <t>カゼイ</t>
    </rPh>
    <rPh sb="10" eb="12">
      <t>タイショウ</t>
    </rPh>
    <rPh sb="12" eb="13">
      <t>ガイ</t>
    </rPh>
    <phoneticPr fontId="1"/>
  </si>
  <si>
    <t>金　　額</t>
    <rPh sb="0" eb="1">
      <t>キン</t>
    </rPh>
    <rPh sb="3" eb="4">
      <t>ガク</t>
    </rPh>
    <phoneticPr fontId="1"/>
  </si>
  <si>
    <t>合計金額(税込)
((Ａ+Ｃ+Ｄ)－Ｅ)</t>
    <rPh sb="0" eb="2">
      <t>ゴウケイ</t>
    </rPh>
    <rPh sb="2" eb="4">
      <t>キンガク</t>
    </rPh>
    <rPh sb="5" eb="7">
      <t>ゼイコミ</t>
    </rPh>
    <phoneticPr fontId="1"/>
  </si>
  <si>
    <t>経費及び立替金(税込)</t>
    <rPh sb="0" eb="2">
      <t>ケイヒ</t>
    </rPh>
    <rPh sb="2" eb="3">
      <t>オヨ</t>
    </rPh>
    <rPh sb="4" eb="7">
      <t>タテカエキン</t>
    </rPh>
    <rPh sb="7" eb="11">
      <t>ゼイコミ</t>
    </rPh>
    <phoneticPr fontId="1"/>
  </si>
  <si>
    <t>徴収対象金額(税込)</t>
    <rPh sb="0" eb="2">
      <t>チョウシュウ</t>
    </rPh>
    <rPh sb="2" eb="4">
      <t>タイショウ</t>
    </rPh>
    <rPh sb="4" eb="6">
      <t>キンガク</t>
    </rPh>
    <rPh sb="6" eb="10">
      <t>ゼイコミ</t>
    </rPh>
    <rPh sb="7" eb="9">
      <t>ゼイコミ</t>
    </rPh>
    <phoneticPr fontId="1"/>
  </si>
  <si>
    <t>徴収対象外金額(税込)</t>
    <rPh sb="0" eb="2">
      <t>チョウシュウ</t>
    </rPh>
    <rPh sb="2" eb="5">
      <t>タイショウガイ</t>
    </rPh>
    <rPh sb="5" eb="7">
      <t>キンガク</t>
    </rPh>
    <rPh sb="8" eb="10">
      <t>ゼイコミ</t>
    </rPh>
    <phoneticPr fontId="1"/>
  </si>
  <si>
    <r>
      <t>会費(</t>
    </r>
    <r>
      <rPr>
        <sz val="10"/>
        <color theme="1"/>
        <rFont val="HG明朝B"/>
        <family val="1"/>
        <charset val="128"/>
      </rPr>
      <t>消費税課税対象外</t>
    </r>
    <r>
      <rPr>
        <sz val="11"/>
        <color theme="1"/>
        <rFont val="HG明朝B"/>
        <family val="1"/>
        <charset val="128"/>
      </rPr>
      <t>)
(Ａ×Ｂ)</t>
    </r>
    <rPh sb="0" eb="2">
      <t>カイヒ</t>
    </rPh>
    <rPh sb="3" eb="6">
      <t>ショウヒゼイ</t>
    </rPh>
    <rPh sb="6" eb="8">
      <t>カゼイ</t>
    </rPh>
    <rPh sb="8" eb="11">
      <t>タイショウガイ</t>
    </rPh>
    <phoneticPr fontId="1"/>
  </si>
  <si>
    <t>③出面明細書（指定様式_一般諸工事・その他）</t>
    <phoneticPr fontId="1"/>
  </si>
  <si>
    <t>手入力用</t>
    <rPh sb="0" eb="4">
      <t>テニュウリョクヨウ</t>
    </rPh>
    <phoneticPr fontId="1"/>
  </si>
  <si>
    <t>口座種別</t>
    <rPh sb="0" eb="4">
      <t>コウザシュベツ</t>
    </rPh>
    <phoneticPr fontId="1"/>
  </si>
  <si>
    <t>口座番号</t>
    <rPh sb="0" eb="4">
      <t>コウザバンゴウ</t>
    </rPh>
    <phoneticPr fontId="1"/>
  </si>
  <si>
    <t>支店名</t>
    <rPh sb="0" eb="3">
      <t>シテンメイ</t>
    </rPh>
    <phoneticPr fontId="1"/>
  </si>
  <si>
    <t>代表者名</t>
    <rPh sb="0" eb="4">
      <t>ダイヒョウシャメイ</t>
    </rPh>
    <phoneticPr fontId="1"/>
  </si>
  <si>
    <t>登録番号</t>
    <rPh sb="0" eb="4">
      <t>トウロクバンゴウ</t>
    </rPh>
    <phoneticPr fontId="1"/>
  </si>
  <si>
    <r>
      <t>物品に関する請求は</t>
    </r>
    <r>
      <rPr>
        <b/>
        <sz val="11"/>
        <color theme="1"/>
        <rFont val="Meiryo UI"/>
        <family val="3"/>
        <charset val="128"/>
      </rPr>
      <t>　</t>
    </r>
    <r>
      <rPr>
        <b/>
        <sz val="11"/>
        <color rgb="FFC00000"/>
        <rFont val="Meiryo UI"/>
        <family val="3"/>
        <charset val="128"/>
      </rPr>
      <t>①物品請求　内訳書</t>
    </r>
    <r>
      <rPr>
        <sz val="11"/>
        <color theme="1"/>
        <rFont val="Meiryo UI"/>
        <family val="2"/>
        <charset val="128"/>
      </rPr>
      <t>もしくは</t>
    </r>
    <r>
      <rPr>
        <b/>
        <sz val="11"/>
        <color rgb="FFC00000"/>
        <rFont val="Meiryo UI"/>
        <family val="3"/>
        <charset val="128"/>
      </rPr>
      <t>貴社の納品明細</t>
    </r>
    <r>
      <rPr>
        <sz val="11"/>
        <color theme="1"/>
        <rFont val="Meiryo UI"/>
        <family val="2"/>
        <charset val="128"/>
      </rPr>
      <t>を必ず添付してください。</t>
    </r>
    <rPh sb="0" eb="2">
      <t>ブッピン</t>
    </rPh>
    <rPh sb="3" eb="4">
      <t>カン</t>
    </rPh>
    <rPh sb="6" eb="8">
      <t>セイキュウ</t>
    </rPh>
    <rPh sb="23" eb="25">
      <t>キシャ</t>
    </rPh>
    <rPh sb="26" eb="28">
      <t>ノウヒン</t>
    </rPh>
    <rPh sb="28" eb="30">
      <t>メイサイ</t>
    </rPh>
    <rPh sb="31" eb="32">
      <t>カナラ</t>
    </rPh>
    <rPh sb="33" eb="35">
      <t>テンプ</t>
    </rPh>
    <phoneticPr fontId="1"/>
  </si>
  <si>
    <r>
      <t>労務単価・業務委託に基づく請求は　</t>
    </r>
    <r>
      <rPr>
        <b/>
        <sz val="11"/>
        <color rgb="FFC00000"/>
        <rFont val="Meiryo UI"/>
        <family val="3"/>
        <charset val="128"/>
      </rPr>
      <t>出面明細書(任意書式可)</t>
    </r>
    <r>
      <rPr>
        <sz val="11"/>
        <color theme="1"/>
        <rFont val="Meiryo UI"/>
        <family val="2"/>
        <charset val="128"/>
      </rPr>
      <t>　を必ず添付してください。</t>
    </r>
    <rPh sb="0" eb="2">
      <t>ロウム</t>
    </rPh>
    <rPh sb="2" eb="4">
      <t>タンカ</t>
    </rPh>
    <rPh sb="5" eb="9">
      <t>ギョウムイタク</t>
    </rPh>
    <rPh sb="10" eb="11">
      <t>モト</t>
    </rPh>
    <rPh sb="13" eb="15">
      <t>セイキュウ</t>
    </rPh>
    <rPh sb="23" eb="25">
      <t>ニンイ</t>
    </rPh>
    <rPh sb="25" eb="27">
      <t>ショシキ</t>
    </rPh>
    <rPh sb="27" eb="28">
      <t>カ</t>
    </rPh>
    <rPh sb="31" eb="32">
      <t>カナラ</t>
    </rPh>
    <rPh sb="33" eb="35">
      <t>テンプ</t>
    </rPh>
    <phoneticPr fontId="1"/>
  </si>
  <si>
    <t>弊社からの発注内容に合わせて請求情報入力欄を記入してください。</t>
    <rPh sb="0" eb="2">
      <t>ヘイシャ</t>
    </rPh>
    <rPh sb="14" eb="18">
      <t>セイキュウジョウホウ</t>
    </rPh>
    <rPh sb="18" eb="21">
      <t>ニュウリョクラン</t>
    </rPh>
    <rPh sb="22" eb="24">
      <t>キニュウ</t>
    </rPh>
    <phoneticPr fontId="1"/>
  </si>
  <si>
    <t>作成指定請求書　※請求書総括表は必ずつけて下さい。</t>
    <rPh sb="0" eb="2">
      <t>サクセイ</t>
    </rPh>
    <rPh sb="2" eb="4">
      <t>シテイ</t>
    </rPh>
    <rPh sb="4" eb="7">
      <t>セイキュウショ</t>
    </rPh>
    <rPh sb="9" eb="12">
      <t>セイキュウショ</t>
    </rPh>
    <rPh sb="12" eb="15">
      <t>ソウカツヒョウ</t>
    </rPh>
    <rPh sb="16" eb="17">
      <t>カナラ</t>
    </rPh>
    <rPh sb="21" eb="22">
      <t>クダ</t>
    </rPh>
    <phoneticPr fontId="1"/>
  </si>
  <si>
    <t>請求情報入力欄をご入力ください。</t>
    <rPh sb="0" eb="4">
      <t>セイキュウジョウホウ</t>
    </rPh>
    <rPh sb="4" eb="7">
      <t>ニュウリョクラン</t>
    </rPh>
    <rPh sb="9" eb="11">
      <t>ニュウリョク</t>
    </rPh>
    <phoneticPr fontId="1"/>
  </si>
  <si>
    <t>３．</t>
    <phoneticPr fontId="1"/>
  </si>
  <si>
    <t>４．</t>
    <phoneticPr fontId="1"/>
  </si>
  <si>
    <t>5．</t>
    <phoneticPr fontId="1"/>
  </si>
  <si>
    <t>会費に
ついて</t>
    <rPh sb="0" eb="2">
      <t>カイヒ</t>
    </rPh>
    <phoneticPr fontId="1"/>
  </si>
  <si>
    <t>①物品請求　内訳書は任意書式へ変更可</t>
    <rPh sb="1" eb="5">
      <t>ブッピンセイキュウ</t>
    </rPh>
    <rPh sb="6" eb="9">
      <t>ウチワケショ</t>
    </rPh>
    <rPh sb="10" eb="14">
      <t>ニンイショシキ</t>
    </rPh>
    <rPh sb="15" eb="17">
      <t>ヘンコウ</t>
    </rPh>
    <rPh sb="17" eb="18">
      <t>カ</t>
    </rPh>
    <phoneticPr fontId="1"/>
  </si>
  <si>
    <t>①請求年月日</t>
    <rPh sb="1" eb="3">
      <t>セイキュウ</t>
    </rPh>
    <rPh sb="3" eb="6">
      <t>ネンガッピ</t>
    </rPh>
    <phoneticPr fontId="1"/>
  </si>
  <si>
    <t>の請求情報　入力欄</t>
    <phoneticPr fontId="1"/>
  </si>
  <si>
    <t>【作成手順】　①請求年月日を記入⇒②注文番号を選択⇒③種別を選択⇒④注文番号の記入(グレーに色が変化した場合は記入不要)⇒⑤工事名称の記入(グレーに色が変化した場合は記入不要)⇒⑥「作成」リンククリックで請求書を作成</t>
    <rPh sb="8" eb="10">
      <t>セイキュウ</t>
    </rPh>
    <rPh sb="10" eb="13">
      <t>ネンガッピ</t>
    </rPh>
    <rPh sb="14" eb="16">
      <t>キニュウ</t>
    </rPh>
    <phoneticPr fontId="1"/>
  </si>
  <si>
    <r>
      <t>②注文番号
(</t>
    </r>
    <r>
      <rPr>
        <sz val="9"/>
        <color theme="1"/>
        <rFont val="Meiryo UI"/>
        <family val="3"/>
        <charset val="128"/>
      </rPr>
      <t>先頭アルファベット部分)</t>
    </r>
    <rPh sb="1" eb="5">
      <t>チュウモンバンゴウ</t>
    </rPh>
    <rPh sb="7" eb="9">
      <t>セントウ</t>
    </rPh>
    <rPh sb="16" eb="18">
      <t>ブブン</t>
    </rPh>
    <phoneticPr fontId="1"/>
  </si>
  <si>
    <t>③種　別</t>
    <rPh sb="1" eb="2">
      <t>シュ</t>
    </rPh>
    <rPh sb="3" eb="4">
      <t>ベツ</t>
    </rPh>
    <phoneticPr fontId="1"/>
  </si>
  <si>
    <r>
      <t xml:space="preserve">④注文番号
</t>
    </r>
    <r>
      <rPr>
        <sz val="8"/>
        <color theme="1"/>
        <rFont val="Meiryo UI"/>
        <family val="3"/>
        <charset val="128"/>
      </rPr>
      <t>(アルファベット含む全て)</t>
    </r>
    <rPh sb="1" eb="3">
      <t>チュウモン</t>
    </rPh>
    <rPh sb="3" eb="5">
      <t>バンゴウ</t>
    </rPh>
    <rPh sb="14" eb="15">
      <t>フク</t>
    </rPh>
    <rPh sb="16" eb="17">
      <t>スベ</t>
    </rPh>
    <phoneticPr fontId="1"/>
  </si>
  <si>
    <t>⑤工事名称</t>
    <rPh sb="1" eb="5">
      <t>コウジメイショウ</t>
    </rPh>
    <phoneticPr fontId="1"/>
  </si>
  <si>
    <r>
      <t xml:space="preserve">⑥作成リンク クリックで請求書へ移動
</t>
    </r>
    <r>
      <rPr>
        <sz val="11"/>
        <color rgb="FFFF0000"/>
        <rFont val="Meiryo UI"/>
        <family val="3"/>
        <charset val="128"/>
      </rPr>
      <t>※</t>
    </r>
    <r>
      <rPr>
        <sz val="10"/>
        <color rgb="FFFF0000"/>
        <rFont val="Meiryo UI"/>
        <family val="3"/>
        <charset val="128"/>
      </rPr>
      <t>すべてご提出ください</t>
    </r>
    <rPh sb="1" eb="3">
      <t>サクセイ</t>
    </rPh>
    <rPh sb="12" eb="15">
      <t>セイキュウショ</t>
    </rPh>
    <rPh sb="16" eb="18">
      <t>イドウ</t>
    </rPh>
    <rPh sb="24" eb="26">
      <t>テイシュツ</t>
    </rPh>
    <phoneticPr fontId="1"/>
  </si>
  <si>
    <t>①請求年月日の入力　⇒　②注文番号(アルファベット部分)の選択からお願いします。</t>
    <rPh sb="1" eb="6">
      <t>セイキュウネンガッピ</t>
    </rPh>
    <rPh sb="7" eb="9">
      <t>ニュウリョク</t>
    </rPh>
    <rPh sb="13" eb="15">
      <t>チュウモン</t>
    </rPh>
    <rPh sb="15" eb="17">
      <t>バンゴウ</t>
    </rPh>
    <rPh sb="25" eb="27">
      <t>ブブン</t>
    </rPh>
    <rPh sb="29" eb="31">
      <t>センタク</t>
    </rPh>
    <rPh sb="34" eb="35">
      <t>ネガ</t>
    </rPh>
    <phoneticPr fontId="1"/>
  </si>
  <si>
    <r>
      <t>請求書は</t>
    </r>
    <r>
      <rPr>
        <b/>
        <sz val="11"/>
        <color rgb="FF000000"/>
        <rFont val="Meiryo UI"/>
        <family val="3"/>
        <charset val="128"/>
      </rPr>
      <t>　１案件に１枚　</t>
    </r>
    <r>
      <rPr>
        <sz val="11"/>
        <color rgb="FF000000"/>
        <rFont val="Meiryo UI"/>
        <family val="3"/>
        <charset val="128"/>
      </rPr>
      <t>作成してください</t>
    </r>
  </si>
  <si>
    <t>①請求書(指定様式_請負)　の説明</t>
    <rPh sb="1" eb="4">
      <t>セイキュウショ</t>
    </rPh>
    <rPh sb="5" eb="9">
      <t>シテイヨウシキ</t>
    </rPh>
    <rPh sb="10" eb="12">
      <t>ウケオイ</t>
    </rPh>
    <rPh sb="15" eb="17">
      <t>セツメイ</t>
    </rPh>
    <phoneticPr fontId="1"/>
  </si>
  <si>
    <t>入力箇所は必ず最終チェックを</t>
    <rPh sb="0" eb="2">
      <t>ニュウリョク</t>
    </rPh>
    <rPh sb="2" eb="4">
      <t>カショ</t>
    </rPh>
    <rPh sb="5" eb="6">
      <t>カナラ</t>
    </rPh>
    <rPh sb="7" eb="9">
      <t>サイシュウ</t>
    </rPh>
    <phoneticPr fontId="1"/>
  </si>
  <si>
    <t>お願い致します。</t>
    <rPh sb="1" eb="2">
      <t>ネガ</t>
    </rPh>
    <rPh sb="3" eb="4">
      <t>イタ</t>
    </rPh>
    <phoneticPr fontId="1"/>
  </si>
  <si>
    <t>①出面明細書(指定様式_労務)をご提出ください。</t>
    <phoneticPr fontId="1"/>
  </si>
  <si>
    <t>物品・レンタルの場合</t>
    <phoneticPr fontId="1"/>
  </si>
  <si>
    <t>人工単価記載ありの場合</t>
    <phoneticPr fontId="1"/>
  </si>
  <si>
    <t>①物品請求　内訳書もしくは貴社書式の内訳書をご提出ください。</t>
    <phoneticPr fontId="1"/>
  </si>
  <si>
    <t>●</t>
    <phoneticPr fontId="1"/>
  </si>
  <si>
    <t>①物品請求　内訳書　の説明</t>
    <rPh sb="1" eb="5">
      <t>ブッピンセイキュウ</t>
    </rPh>
    <rPh sb="6" eb="9">
      <t>ウチワケショ</t>
    </rPh>
    <rPh sb="11" eb="13">
      <t>セツメイ</t>
    </rPh>
    <phoneticPr fontId="1"/>
  </si>
  <si>
    <r>
      <t>貴社納品明細　</t>
    </r>
    <r>
      <rPr>
        <sz val="11"/>
        <color rgb="FF000000"/>
        <rFont val="Meiryo UI"/>
        <family val="3"/>
        <charset val="128"/>
      </rPr>
      <t>の提出でも可。</t>
    </r>
  </si>
  <si>
    <t>①請求書(指定様式_請負)　を必ずご提出ください。</t>
    <phoneticPr fontId="1"/>
  </si>
  <si>
    <t>注）①物品請求　内訳書　は上記請求書へ入力内容は反映されません。
ご注意ください。</t>
    <phoneticPr fontId="1"/>
  </si>
  <si>
    <t>①出面明細書（指定様式_労務） の説明</t>
    <rPh sb="17" eb="19">
      <t>セツメイ</t>
    </rPh>
    <phoneticPr fontId="1"/>
  </si>
  <si>
    <t>出面期間をご入力ください。</t>
    <rPh sb="6" eb="8">
      <t>ニュウリョク</t>
    </rPh>
    <phoneticPr fontId="1"/>
  </si>
  <si>
    <t>カレンダーへ反映されます。</t>
    <rPh sb="6" eb="8">
      <t>ハンエイ</t>
    </rPh>
    <phoneticPr fontId="1"/>
  </si>
  <si>
    <t>交通費等のその他経費は下部分【その他経費】へご記入ください。</t>
    <phoneticPr fontId="1"/>
  </si>
  <si>
    <t>請求書総括表へ自動で反映されます。</t>
    <phoneticPr fontId="1"/>
  </si>
  <si>
    <t>③出面明細書は任意書式へ変更可</t>
    <rPh sb="7" eb="11">
      <t>ニンイショシキ</t>
    </rPh>
    <rPh sb="12" eb="14">
      <t>ヘンコウ</t>
    </rPh>
    <rPh sb="14" eb="15">
      <t>カ</t>
    </rPh>
    <phoneticPr fontId="1"/>
  </si>
  <si>
    <t>③出面明細書（指定様式_一般諸工事・その他）　の説明</t>
    <rPh sb="24" eb="26">
      <t>セツメイ</t>
    </rPh>
    <phoneticPr fontId="1"/>
  </si>
  <si>
    <t>注）③出面明細書(指定様式_一般諸工事・その他)　は上記請求書へ入力内容は反映されません。　ご注意ください。</t>
    <phoneticPr fontId="1"/>
  </si>
  <si>
    <r>
      <rPr>
        <b/>
        <sz val="11"/>
        <color theme="1"/>
        <rFont val="Meiryo UI"/>
        <family val="3"/>
        <charset val="128"/>
      </rPr>
      <t>②出面明細書（指定様式_労務）会費対象外　</t>
    </r>
    <r>
      <rPr>
        <sz val="11"/>
        <color theme="1"/>
        <rFont val="Meiryo UI"/>
        <family val="3"/>
        <charset val="128"/>
      </rPr>
      <t>を入力
いただきますと、請求書に明細・請求額が反映されます。　</t>
    </r>
    <phoneticPr fontId="1"/>
  </si>
  <si>
    <r>
      <rPr>
        <b/>
        <sz val="11"/>
        <color theme="1"/>
        <rFont val="Meiryo UI"/>
        <family val="3"/>
        <charset val="128"/>
      </rPr>
      <t>②出面明細書（指定様式_労務）　</t>
    </r>
    <r>
      <rPr>
        <sz val="11"/>
        <color theme="1"/>
        <rFont val="Meiryo UI"/>
        <family val="3"/>
        <charset val="128"/>
      </rPr>
      <t>を入力
いただきますと、請求書に明細・請求額が反映されます。　</t>
    </r>
    <phoneticPr fontId="1"/>
  </si>
  <si>
    <t>上部黄色ボタン
「②出面明細書(指定様式_労務)会費対象外へ移動」　
クリックで移動</t>
    <rPh sb="0" eb="2">
      <t>ジョウブ</t>
    </rPh>
    <rPh sb="2" eb="4">
      <t>キイロ</t>
    </rPh>
    <rPh sb="10" eb="12">
      <t>デツラ</t>
    </rPh>
    <rPh sb="12" eb="15">
      <t>メイサイショ</t>
    </rPh>
    <rPh sb="16" eb="20">
      <t>シテイヨウシキ</t>
    </rPh>
    <rPh sb="21" eb="23">
      <t>ロウム</t>
    </rPh>
    <rPh sb="24" eb="29">
      <t>カイヒタイショウガイ</t>
    </rPh>
    <rPh sb="30" eb="32">
      <t>イドウ</t>
    </rPh>
    <rPh sb="40" eb="42">
      <t>イドウ</t>
    </rPh>
    <phoneticPr fontId="1"/>
  </si>
  <si>
    <t>上部黄色ボタン
「②出面明細書(指定様式_労務)」クリックで移動</t>
    <rPh sb="0" eb="2">
      <t>ジョウブ</t>
    </rPh>
    <rPh sb="2" eb="4">
      <t>キイロ</t>
    </rPh>
    <rPh sb="10" eb="12">
      <t>デツラ</t>
    </rPh>
    <rPh sb="12" eb="15">
      <t>メイサイショ</t>
    </rPh>
    <rPh sb="16" eb="20">
      <t>シテイヨウシキ</t>
    </rPh>
    <rPh sb="21" eb="23">
      <t>ロウム</t>
    </rPh>
    <rPh sb="30" eb="32">
      <t>イドウ</t>
    </rPh>
    <phoneticPr fontId="1"/>
  </si>
  <si>
    <t>③請求書(指定様式_一般諸工事・その他)　の説明</t>
    <rPh sb="1" eb="4">
      <t>セイキュウショ</t>
    </rPh>
    <rPh sb="5" eb="9">
      <t>シテイヨウシキ</t>
    </rPh>
    <rPh sb="10" eb="15">
      <t>イッパンショコウジ</t>
    </rPh>
    <rPh sb="18" eb="19">
      <t>タ</t>
    </rPh>
    <rPh sb="22" eb="24">
      <t>セツメイ</t>
    </rPh>
    <phoneticPr fontId="1"/>
  </si>
  <si>
    <t>基本情報(必須シート)の作成指定請求書欄に
「③出面明細書（指定様式_一般諸工事・その他）」
が表示された場合は出面明細書(任意書式可)をご提出ください。</t>
    <rPh sb="0" eb="4">
      <t>キホンジョウホウ</t>
    </rPh>
    <rPh sb="5" eb="7">
      <t>ヒッス</t>
    </rPh>
    <rPh sb="12" eb="19">
      <t>サクセイシテイセイキュウショ</t>
    </rPh>
    <rPh sb="19" eb="20">
      <t>ラン</t>
    </rPh>
    <rPh sb="48" eb="50">
      <t>ヒョウジ</t>
    </rPh>
    <rPh sb="53" eb="55">
      <t>バアイ</t>
    </rPh>
    <rPh sb="56" eb="58">
      <t>デヅラ</t>
    </rPh>
    <rPh sb="58" eb="61">
      <t>メイサイショ</t>
    </rPh>
    <rPh sb="62" eb="64">
      <t>ニンイ</t>
    </rPh>
    <rPh sb="64" eb="66">
      <t>ショシキ</t>
    </rPh>
    <rPh sb="66" eb="67">
      <t>カ</t>
    </rPh>
    <rPh sb="70" eb="72">
      <t>テイシュツ</t>
    </rPh>
    <phoneticPr fontId="1"/>
  </si>
  <si>
    <t>上部黄色ボタン
「③出面明細書(指定様式_一般諸工事・その他)へ移動」
クリックで移動</t>
    <rPh sb="0" eb="2">
      <t>ジョウブ</t>
    </rPh>
    <rPh sb="2" eb="4">
      <t>キイロ</t>
    </rPh>
    <rPh sb="41" eb="43">
      <t>イドウ</t>
    </rPh>
    <phoneticPr fontId="1"/>
  </si>
  <si>
    <t>基本情報(必須シート)の作成指定請求書欄に
「③出面明細書（指定様式_一般諸工事・その他）」
が表示された場合はご提出ください。※任意書式可</t>
    <rPh sb="0" eb="4">
      <t>キホンジョウホウ</t>
    </rPh>
    <rPh sb="5" eb="7">
      <t>ヒッス</t>
    </rPh>
    <rPh sb="12" eb="19">
      <t>サクセイシテイセイキュウショ</t>
    </rPh>
    <rPh sb="19" eb="20">
      <t>ラン</t>
    </rPh>
    <rPh sb="48" eb="50">
      <t>ヒョウジ</t>
    </rPh>
    <rPh sb="53" eb="55">
      <t>バアイ</t>
    </rPh>
    <rPh sb="57" eb="59">
      <t>テイシュツ</t>
    </rPh>
    <rPh sb="65" eb="69">
      <t>ニンイショシキ</t>
    </rPh>
    <rPh sb="69" eb="70">
      <t>カ</t>
    </rPh>
    <phoneticPr fontId="1"/>
  </si>
  <si>
    <t>③請求書（指定様式_一般諸工事・その他）　を必ずご提出ください。</t>
    <phoneticPr fontId="1"/>
  </si>
  <si>
    <t>③請求書（指定様式_一般諸工事・その他）会費対象外</t>
    <rPh sb="1" eb="4">
      <t>セイキュウショ</t>
    </rPh>
    <rPh sb="5" eb="7">
      <t>シテイ</t>
    </rPh>
    <rPh sb="7" eb="9">
      <t>ヨウシキ</t>
    </rPh>
    <rPh sb="10" eb="12">
      <t>イッパン</t>
    </rPh>
    <rPh sb="12" eb="13">
      <t>ショ</t>
    </rPh>
    <rPh sb="13" eb="15">
      <t>コウジ</t>
    </rPh>
    <rPh sb="18" eb="19">
      <t>タ</t>
    </rPh>
    <rPh sb="20" eb="25">
      <t>カイヒタイショウガイ</t>
    </rPh>
    <phoneticPr fontId="1"/>
  </si>
  <si>
    <t>②請求書（指定様式_労務）会費対象外</t>
    <rPh sb="1" eb="4">
      <t>セイキュウショ</t>
    </rPh>
    <rPh sb="5" eb="7">
      <t>シテイ</t>
    </rPh>
    <rPh sb="7" eb="9">
      <t>ヨウシキ</t>
    </rPh>
    <rPh sb="10" eb="12">
      <t>ロウム</t>
    </rPh>
    <rPh sb="13" eb="18">
      <t>カイヒタイショウガイ</t>
    </rPh>
    <phoneticPr fontId="1"/>
  </si>
  <si>
    <t>②出面明細書（指定様式_労務）会費対象外</t>
    <rPh sb="1" eb="3">
      <t>デヅラ</t>
    </rPh>
    <rPh sb="3" eb="6">
      <t>メイサイショ</t>
    </rPh>
    <rPh sb="7" eb="9">
      <t>シテイ</t>
    </rPh>
    <rPh sb="9" eb="11">
      <t>ヨウシキ</t>
    </rPh>
    <rPh sb="12" eb="14">
      <t>ロウム</t>
    </rPh>
    <rPh sb="15" eb="17">
      <t>カイヒ</t>
    </rPh>
    <rPh sb="17" eb="20">
      <t>タイショウガイ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</si>
</sst>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6" formatCode="&quot;¥&quot;#,##0;[Red]&quot;¥&quot;\-#,##0"/>
    <numFmt numFmtId="176" formatCode="yyyy&quot;年&quot;m&quot;月&quot;d&quot;日&quot;;@"/>
    <numFmt numFmtId="177" formatCode="[$-F800]dddd\,\ mmmm\ dd\,\ yyyy"/>
    <numFmt numFmtId="178" formatCode="m/d;@"/>
    <numFmt numFmtId="179" formatCode="\(0%\)"/>
    <numFmt numFmtId="180" formatCode="0%\ &quot;対&quot;&quot;象&quot;"/>
    <numFmt numFmtId="181" formatCode="0.0%"/>
    <numFmt numFmtId="182" formatCode="@&quot;月&quot;&quot;度&quot;"/>
    <numFmt numFmtId="183" formatCode="#"/>
    <numFmt numFmtId="184" formatCode="\(0.00%\)"/>
    <numFmt numFmtId="185" formatCode="0_ "/>
    <numFmt numFmtId="186" formatCode="0_);[Red]\(0\)"/>
  </numFmts>
  <fonts count="36" x14ac:knownFonts="1">
    <font>
      <sz val="11"/>
      <color theme="1"/>
      <name val="Meiryo UI"/>
      <family val="2"/>
      <charset val="128"/>
    </font>
    <font>
      <sz val="6"/>
      <name val="Meiryo UI"/>
      <family val="2"/>
      <charset val="128"/>
    </font>
    <font>
      <sz val="11"/>
      <color theme="1"/>
      <name val="HG明朝B"/>
      <family val="1"/>
      <charset val="128"/>
    </font>
    <font>
      <b/>
      <sz val="18"/>
      <color theme="1"/>
      <name val="HG明朝B"/>
      <family val="1"/>
      <charset val="128"/>
    </font>
    <font>
      <b/>
      <sz val="16"/>
      <color theme="1"/>
      <name val="HG明朝B"/>
      <family val="1"/>
      <charset val="128"/>
    </font>
    <font>
      <b/>
      <sz val="11"/>
      <color theme="1"/>
      <name val="HG明朝B"/>
      <family val="1"/>
      <charset val="128"/>
    </font>
    <font>
      <sz val="12"/>
      <color theme="1"/>
      <name val="HG明朝B"/>
      <family val="1"/>
      <charset val="128"/>
    </font>
    <font>
      <sz val="11"/>
      <color theme="1"/>
      <name val="Meiryo UI"/>
      <family val="2"/>
      <charset val="128"/>
    </font>
    <font>
      <sz val="10"/>
      <color indexed="81"/>
      <name val="Meiryo UI"/>
      <family val="3"/>
      <charset val="128"/>
    </font>
    <font>
      <b/>
      <sz val="11"/>
      <color theme="0"/>
      <name val="Meiryo UI"/>
      <family val="3"/>
      <charset val="128"/>
    </font>
    <font>
      <b/>
      <sz val="26"/>
      <color theme="1"/>
      <name val="HG明朝B"/>
      <family val="1"/>
      <charset val="128"/>
    </font>
    <font>
      <b/>
      <sz val="20"/>
      <color theme="1"/>
      <name val="HG明朝B"/>
      <family val="1"/>
      <charset val="128"/>
    </font>
    <font>
      <sz val="14"/>
      <color theme="1"/>
      <name val="HG明朝B"/>
      <family val="1"/>
      <charset val="128"/>
    </font>
    <font>
      <b/>
      <sz val="11"/>
      <color theme="1"/>
      <name val="Meiryo UI"/>
      <family val="3"/>
      <charset val="128"/>
    </font>
    <font>
      <b/>
      <sz val="11"/>
      <color rgb="FFC00000"/>
      <name val="Meiryo UI"/>
      <family val="3"/>
      <charset val="128"/>
    </font>
    <font>
      <sz val="24"/>
      <color theme="1"/>
      <name val="HG明朝B"/>
      <family val="1"/>
      <charset val="128"/>
    </font>
    <font>
      <u/>
      <sz val="11"/>
      <color theme="10"/>
      <name val="Meiryo UI"/>
      <family val="2"/>
      <charset val="128"/>
    </font>
    <font>
      <sz val="11"/>
      <name val="Meiryo UI"/>
      <family val="2"/>
      <charset val="128"/>
    </font>
    <font>
      <sz val="11"/>
      <color rgb="FFFF0000"/>
      <name val="Meiryo UI"/>
      <family val="2"/>
      <charset val="128"/>
    </font>
    <font>
      <sz val="9"/>
      <color theme="1"/>
      <name val="Meiryo UI"/>
      <family val="3"/>
      <charset val="128"/>
    </font>
    <font>
      <sz val="13.5"/>
      <color rgb="FF333333"/>
      <name val="メイリオ"/>
      <family val="3"/>
      <charset val="128"/>
    </font>
    <font>
      <sz val="12"/>
      <color theme="1"/>
      <name val="Meiryo UI"/>
      <family val="2"/>
      <charset val="128"/>
    </font>
    <font>
      <sz val="10"/>
      <color rgb="FFFF0000"/>
      <name val="Meiryo UI"/>
      <family val="3"/>
      <charset val="128"/>
    </font>
    <font>
      <sz val="11"/>
      <color rgb="FFFF0000"/>
      <name val="Meiryo UI"/>
      <family val="3"/>
      <charset val="128"/>
    </font>
    <font>
      <sz val="11"/>
      <name val="Meiryo UI"/>
      <family val="3"/>
      <charset val="128"/>
    </font>
    <font>
      <b/>
      <i/>
      <sz val="11"/>
      <color rgb="FFFF0000"/>
      <name val="Meiryo UI"/>
      <family val="2"/>
      <charset val="128"/>
    </font>
    <font>
      <sz val="11"/>
      <color theme="0"/>
      <name val="HG明朝B"/>
      <family val="1"/>
      <charset val="128"/>
    </font>
    <font>
      <sz val="11"/>
      <name val="HG明朝B"/>
      <family val="1"/>
      <charset val="128"/>
    </font>
    <font>
      <sz val="10"/>
      <color theme="1"/>
      <name val="HG明朝B"/>
      <family val="1"/>
      <charset val="128"/>
    </font>
    <font>
      <b/>
      <sz val="14"/>
      <color theme="0"/>
      <name val="Meiryo UI"/>
      <family val="3"/>
      <charset val="128"/>
    </font>
    <font>
      <b/>
      <sz val="14"/>
      <name val="Meiryo UI"/>
      <family val="3"/>
      <charset val="128"/>
    </font>
    <font>
      <sz val="8"/>
      <color theme="1"/>
      <name val="Meiryo UI"/>
      <family val="3"/>
      <charset val="128"/>
    </font>
    <font>
      <sz val="11"/>
      <color rgb="FF000000"/>
      <name val="Meiryo UI"/>
      <family val="3"/>
      <charset val="128"/>
    </font>
    <font>
      <b/>
      <sz val="11"/>
      <color rgb="FF000000"/>
      <name val="Meiryo UI"/>
      <family val="3"/>
      <charset val="128"/>
    </font>
    <font>
      <b/>
      <sz val="11"/>
      <color rgb="FFFF0000"/>
      <name val="Meiryo UI"/>
      <family val="3"/>
      <charset val="128"/>
    </font>
    <font>
      <sz val="11"/>
      <color theme="1"/>
      <name val="Meiryo UI"/>
      <family val="3"/>
      <charset val="128"/>
    </font>
  </fonts>
  <fills count="15">
    <fill>
      <patternFill patternType="none"/>
    </fill>
    <fill>
      <patternFill patternType="gray125"/>
    </fill>
    <fill>
      <patternFill patternType="solid">
        <fgColor theme="3" tint="0.79998168889431442"/>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2"/>
        <bgColor indexed="64"/>
      </patternFill>
    </fill>
    <fill>
      <patternFill patternType="solid">
        <fgColor theme="8" tint="0.79998168889431442"/>
        <bgColor indexed="64"/>
      </patternFill>
    </fill>
    <fill>
      <patternFill patternType="solid">
        <fgColor theme="0"/>
        <bgColor indexed="64"/>
      </patternFill>
    </fill>
    <fill>
      <patternFill patternType="solid">
        <fgColor theme="5" tint="0.59999389629810485"/>
        <bgColor indexed="64"/>
      </patternFill>
    </fill>
    <fill>
      <patternFill patternType="solid">
        <fgColor theme="6" tint="0.3999755851924192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0" tint="-0.14999847407452621"/>
        <bgColor indexed="64"/>
      </patternFill>
    </fill>
  </fills>
  <borders count="199">
    <border>
      <left/>
      <right/>
      <top/>
      <bottom/>
      <diagonal/>
    </border>
    <border>
      <left style="thin">
        <color auto="1"/>
      </left>
      <right style="hair">
        <color auto="1"/>
      </right>
      <top style="thin">
        <color auto="1"/>
      </top>
      <bottom style="hair">
        <color auto="1"/>
      </bottom>
      <diagonal/>
    </border>
    <border>
      <left style="hair">
        <color auto="1"/>
      </left>
      <right style="hair">
        <color auto="1"/>
      </right>
      <top style="thin">
        <color auto="1"/>
      </top>
      <bottom style="hair">
        <color auto="1"/>
      </bottom>
      <diagonal/>
    </border>
    <border>
      <left style="hair">
        <color auto="1"/>
      </left>
      <right style="thin">
        <color auto="1"/>
      </right>
      <top style="thin">
        <color auto="1"/>
      </top>
      <bottom style="hair">
        <color auto="1"/>
      </bottom>
      <diagonal/>
    </border>
    <border>
      <left style="thin">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right/>
      <top/>
      <bottom style="thin">
        <color indexed="64"/>
      </bottom>
      <diagonal/>
    </border>
    <border>
      <left style="thin">
        <color auto="1"/>
      </left>
      <right style="hair">
        <color auto="1"/>
      </right>
      <top style="thin">
        <color auto="1"/>
      </top>
      <bottom style="thin">
        <color auto="1"/>
      </bottom>
      <diagonal/>
    </border>
    <border>
      <left style="hair">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style="hair">
        <color auto="1"/>
      </bottom>
      <diagonal/>
    </border>
    <border>
      <left/>
      <right/>
      <top style="hair">
        <color auto="1"/>
      </top>
      <bottom style="thin">
        <color auto="1"/>
      </bottom>
      <diagonal/>
    </border>
    <border>
      <left style="thin">
        <color auto="1"/>
      </left>
      <right/>
      <top style="thin">
        <color auto="1"/>
      </top>
      <bottom/>
      <diagonal/>
    </border>
    <border>
      <left style="thin">
        <color auto="1"/>
      </left>
      <right/>
      <top/>
      <bottom style="thin">
        <color auto="1"/>
      </bottom>
      <diagonal/>
    </border>
    <border>
      <left style="hair">
        <color auto="1"/>
      </left>
      <right/>
      <top style="thin">
        <color auto="1"/>
      </top>
      <bottom style="thin">
        <color auto="1"/>
      </bottom>
      <diagonal/>
    </border>
    <border>
      <left/>
      <right style="thin">
        <color auto="1"/>
      </right>
      <top style="thin">
        <color auto="1"/>
      </top>
      <bottom style="thin">
        <color auto="1"/>
      </bottom>
      <diagonal/>
    </border>
    <border>
      <left style="hair">
        <color auto="1"/>
      </left>
      <right/>
      <top style="thin">
        <color auto="1"/>
      </top>
      <bottom style="hair">
        <color auto="1"/>
      </bottom>
      <diagonal/>
    </border>
    <border>
      <left/>
      <right style="thin">
        <color auto="1"/>
      </right>
      <top style="thin">
        <color auto="1"/>
      </top>
      <bottom style="hair">
        <color auto="1"/>
      </bottom>
      <diagonal/>
    </border>
    <border>
      <left style="hair">
        <color auto="1"/>
      </left>
      <right/>
      <top style="hair">
        <color auto="1"/>
      </top>
      <bottom style="thin">
        <color auto="1"/>
      </bottom>
      <diagonal/>
    </border>
    <border>
      <left/>
      <right style="thin">
        <color auto="1"/>
      </right>
      <top style="hair">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style="thin">
        <color auto="1"/>
      </top>
      <bottom/>
      <diagonal/>
    </border>
    <border>
      <left style="thin">
        <color indexed="64"/>
      </left>
      <right/>
      <top/>
      <bottom/>
      <diagonal/>
    </border>
    <border>
      <left/>
      <right style="thin">
        <color indexed="64"/>
      </right>
      <top/>
      <bottom style="thin">
        <color indexed="64"/>
      </bottom>
      <diagonal/>
    </border>
    <border>
      <left style="hair">
        <color auto="1"/>
      </left>
      <right style="hair">
        <color auto="1"/>
      </right>
      <top style="hair">
        <color auto="1"/>
      </top>
      <bottom/>
      <diagonal/>
    </border>
    <border>
      <left style="hair">
        <color auto="1"/>
      </left>
      <right style="thin">
        <color auto="1"/>
      </right>
      <top style="hair">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
      <left style="thick">
        <color indexed="64"/>
      </left>
      <right style="thin">
        <color indexed="64"/>
      </right>
      <top style="thin">
        <color indexed="64"/>
      </top>
      <bottom style="hair">
        <color indexed="64"/>
      </bottom>
      <diagonal/>
    </border>
    <border>
      <left style="thin">
        <color indexed="64"/>
      </left>
      <right style="thick">
        <color indexed="64"/>
      </right>
      <top style="thin">
        <color indexed="64"/>
      </top>
      <bottom style="hair">
        <color indexed="64"/>
      </bottom>
      <diagonal/>
    </border>
    <border>
      <left style="thick">
        <color indexed="64"/>
      </left>
      <right style="thin">
        <color indexed="64"/>
      </right>
      <top style="hair">
        <color indexed="64"/>
      </top>
      <bottom style="hair">
        <color indexed="64"/>
      </bottom>
      <diagonal/>
    </border>
    <border>
      <left style="thin">
        <color indexed="64"/>
      </left>
      <right style="thick">
        <color indexed="64"/>
      </right>
      <top style="hair">
        <color indexed="64"/>
      </top>
      <bottom style="hair">
        <color indexed="64"/>
      </bottom>
      <diagonal/>
    </border>
    <border>
      <left style="thick">
        <color indexed="64"/>
      </left>
      <right style="thin">
        <color indexed="64"/>
      </right>
      <top style="hair">
        <color indexed="64"/>
      </top>
      <bottom style="thin">
        <color indexed="64"/>
      </bottom>
      <diagonal/>
    </border>
    <border>
      <left style="thin">
        <color indexed="64"/>
      </left>
      <right style="thick">
        <color indexed="64"/>
      </right>
      <top style="hair">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ck">
        <color indexed="64"/>
      </bottom>
      <diagonal/>
    </border>
    <border>
      <left/>
      <right style="hair">
        <color auto="1"/>
      </right>
      <top style="thin">
        <color auto="1"/>
      </top>
      <bottom style="thin">
        <color auto="1"/>
      </bottom>
      <diagonal/>
    </border>
    <border>
      <left style="hair">
        <color auto="1"/>
      </left>
      <right/>
      <top style="thin">
        <color auto="1"/>
      </top>
      <bottom/>
      <diagonal/>
    </border>
    <border>
      <left/>
      <right style="hair">
        <color auto="1"/>
      </right>
      <top style="thin">
        <color auto="1"/>
      </top>
      <bottom/>
      <diagonal/>
    </border>
    <border>
      <left style="hair">
        <color auto="1"/>
      </left>
      <right style="hair">
        <color auto="1"/>
      </right>
      <top style="thin">
        <color auto="1"/>
      </top>
      <bottom/>
      <diagonal/>
    </border>
    <border>
      <left/>
      <right/>
      <top style="hair">
        <color indexed="64"/>
      </top>
      <bottom style="hair">
        <color indexed="64"/>
      </bottom>
      <diagonal/>
    </border>
    <border>
      <left style="thin">
        <color indexed="64"/>
      </left>
      <right style="thin">
        <color auto="1"/>
      </right>
      <top style="thin">
        <color indexed="64"/>
      </top>
      <bottom/>
      <diagonal/>
    </border>
    <border>
      <left/>
      <right style="hair">
        <color auto="1"/>
      </right>
      <top style="thin">
        <color indexed="64"/>
      </top>
      <bottom style="hair">
        <color indexed="64"/>
      </bottom>
      <diagonal/>
    </border>
    <border>
      <left/>
      <right style="hair">
        <color auto="1"/>
      </right>
      <top style="hair">
        <color indexed="64"/>
      </top>
      <bottom style="hair">
        <color indexed="64"/>
      </bottom>
      <diagonal/>
    </border>
    <border>
      <left/>
      <right style="hair">
        <color auto="1"/>
      </right>
      <top style="hair">
        <color indexed="64"/>
      </top>
      <bottom style="thin">
        <color auto="1"/>
      </bottom>
      <diagonal/>
    </border>
    <border>
      <left style="hair">
        <color auto="1"/>
      </left>
      <right style="thin">
        <color auto="1"/>
      </right>
      <top style="thin">
        <color auto="1"/>
      </top>
      <bottom/>
      <diagonal/>
    </border>
    <border>
      <left/>
      <right/>
      <top style="double">
        <color indexed="64"/>
      </top>
      <bottom style="hair">
        <color indexed="64"/>
      </bottom>
      <diagonal/>
    </border>
    <border>
      <left style="thin">
        <color indexed="64"/>
      </left>
      <right/>
      <top style="hair">
        <color indexed="64"/>
      </top>
      <bottom style="double">
        <color indexed="64"/>
      </bottom>
      <diagonal/>
    </border>
    <border>
      <left/>
      <right/>
      <top style="hair">
        <color indexed="64"/>
      </top>
      <bottom style="double">
        <color indexed="64"/>
      </bottom>
      <diagonal/>
    </border>
    <border>
      <left/>
      <right/>
      <top style="hair">
        <color auto="1"/>
      </top>
      <bottom/>
      <diagonal/>
    </border>
    <border>
      <left style="thin">
        <color auto="1"/>
      </left>
      <right style="hair">
        <color auto="1"/>
      </right>
      <top style="thin">
        <color auto="1"/>
      </top>
      <bottom/>
      <diagonal/>
    </border>
    <border>
      <left style="thin">
        <color auto="1"/>
      </left>
      <right style="hair">
        <color auto="1"/>
      </right>
      <top style="double">
        <color auto="1"/>
      </top>
      <bottom style="thin">
        <color auto="1"/>
      </bottom>
      <diagonal/>
    </border>
    <border>
      <left style="hair">
        <color auto="1"/>
      </left>
      <right style="hair">
        <color auto="1"/>
      </right>
      <top style="double">
        <color auto="1"/>
      </top>
      <bottom style="thin">
        <color auto="1"/>
      </bottom>
      <diagonal/>
    </border>
    <border>
      <left style="hair">
        <color auto="1"/>
      </left>
      <right/>
      <top style="double">
        <color auto="1"/>
      </top>
      <bottom style="thin">
        <color auto="1"/>
      </bottom>
      <diagonal/>
    </border>
    <border>
      <left/>
      <right/>
      <top style="double">
        <color auto="1"/>
      </top>
      <bottom style="thin">
        <color auto="1"/>
      </bottom>
      <diagonal/>
    </border>
    <border>
      <left/>
      <right style="hair">
        <color auto="1"/>
      </right>
      <top style="double">
        <color auto="1"/>
      </top>
      <bottom style="thin">
        <color auto="1"/>
      </bottom>
      <diagonal/>
    </border>
    <border>
      <left/>
      <right style="thin">
        <color auto="1"/>
      </right>
      <top style="double">
        <color auto="1"/>
      </top>
      <bottom style="thin">
        <color auto="1"/>
      </bottom>
      <diagonal/>
    </border>
    <border>
      <left style="thin">
        <color indexed="64"/>
      </left>
      <right/>
      <top style="hair">
        <color indexed="64"/>
      </top>
      <bottom/>
      <diagonal/>
    </border>
    <border>
      <left/>
      <right style="thin">
        <color auto="1"/>
      </right>
      <top style="hair">
        <color auto="1"/>
      </top>
      <bottom/>
      <diagonal/>
    </border>
    <border>
      <left/>
      <right style="hair">
        <color auto="1"/>
      </right>
      <top style="hair">
        <color indexed="64"/>
      </top>
      <bottom/>
      <diagonal/>
    </border>
    <border>
      <left style="thin">
        <color auto="1"/>
      </left>
      <right/>
      <top style="double">
        <color auto="1"/>
      </top>
      <bottom style="thin">
        <color auto="1"/>
      </bottom>
      <diagonal/>
    </border>
    <border>
      <left style="hair">
        <color auto="1"/>
      </left>
      <right style="thin">
        <color auto="1"/>
      </right>
      <top style="double">
        <color auto="1"/>
      </top>
      <bottom style="thin">
        <color auto="1"/>
      </bottom>
      <diagonal/>
    </border>
    <border>
      <left style="hair">
        <color auto="1"/>
      </left>
      <right/>
      <top style="hair">
        <color auto="1"/>
      </top>
      <bottom style="hair">
        <color auto="1"/>
      </bottom>
      <diagonal/>
    </border>
    <border>
      <left style="medium">
        <color indexed="64"/>
      </left>
      <right style="medium">
        <color indexed="64"/>
      </right>
      <top style="medium">
        <color indexed="64"/>
      </top>
      <bottom style="thin">
        <color indexed="64"/>
      </bottom>
      <diagonal/>
    </border>
    <border>
      <left style="thin">
        <color auto="1"/>
      </left>
      <right style="hair">
        <color auto="1"/>
      </right>
      <top/>
      <bottom style="hair">
        <color auto="1"/>
      </bottom>
      <diagonal/>
    </border>
    <border>
      <left style="thin">
        <color auto="1"/>
      </left>
      <right/>
      <top style="double">
        <color auto="1"/>
      </top>
      <bottom/>
      <diagonal/>
    </border>
    <border>
      <left/>
      <right/>
      <top style="double">
        <color auto="1"/>
      </top>
      <bottom/>
      <diagonal/>
    </border>
    <border>
      <left/>
      <right style="hair">
        <color auto="1"/>
      </right>
      <top style="double">
        <color auto="1"/>
      </top>
      <bottom/>
      <diagonal/>
    </border>
    <border>
      <left/>
      <right style="hair">
        <color auto="1"/>
      </right>
      <top/>
      <bottom/>
      <diagonal/>
    </border>
    <border>
      <left/>
      <right style="hair">
        <color auto="1"/>
      </right>
      <top/>
      <bottom style="thin">
        <color auto="1"/>
      </bottom>
      <diagonal/>
    </border>
    <border>
      <left style="hair">
        <color auto="1"/>
      </left>
      <right/>
      <top style="double">
        <color auto="1"/>
      </top>
      <bottom style="hair">
        <color auto="1"/>
      </bottom>
      <diagonal/>
    </border>
    <border>
      <left/>
      <right style="hair">
        <color auto="1"/>
      </right>
      <top style="double">
        <color auto="1"/>
      </top>
      <bottom style="hair">
        <color auto="1"/>
      </bottom>
      <diagonal/>
    </border>
    <border>
      <left/>
      <right style="thin">
        <color auto="1"/>
      </right>
      <top style="double">
        <color auto="1"/>
      </top>
      <bottom style="hair">
        <color auto="1"/>
      </bottom>
      <diagonal/>
    </border>
    <border>
      <left style="thin">
        <color indexed="64"/>
      </left>
      <right style="thin">
        <color indexed="64"/>
      </right>
      <top/>
      <bottom style="thin">
        <color indexed="64"/>
      </bottom>
      <diagonal/>
    </border>
    <border>
      <left style="medium">
        <color indexed="64"/>
      </left>
      <right style="hair">
        <color auto="1"/>
      </right>
      <top style="hair">
        <color auto="1"/>
      </top>
      <bottom style="hair">
        <color auto="1"/>
      </bottom>
      <diagonal/>
    </border>
    <border>
      <left style="hair">
        <color auto="1"/>
      </left>
      <right style="medium">
        <color indexed="64"/>
      </right>
      <top style="hair">
        <color auto="1"/>
      </top>
      <bottom style="hair">
        <color auto="1"/>
      </bottom>
      <diagonal/>
    </border>
    <border>
      <left style="medium">
        <color indexed="64"/>
      </left>
      <right/>
      <top style="hair">
        <color indexed="64"/>
      </top>
      <bottom style="double">
        <color indexed="64"/>
      </bottom>
      <diagonal/>
    </border>
    <border>
      <left/>
      <right style="medium">
        <color indexed="64"/>
      </right>
      <top style="hair">
        <color indexed="64"/>
      </top>
      <bottom style="double">
        <color indexed="64"/>
      </bottom>
      <diagonal/>
    </border>
    <border>
      <left/>
      <right/>
      <top/>
      <bottom style="hair">
        <color auto="1"/>
      </bottom>
      <diagonal/>
    </border>
    <border>
      <left style="thin">
        <color auto="1"/>
      </left>
      <right style="hair">
        <color auto="1"/>
      </right>
      <top style="hair">
        <color auto="1"/>
      </top>
      <bottom/>
      <diagonal/>
    </border>
    <border>
      <left style="hair">
        <color auto="1"/>
      </left>
      <right/>
      <top style="hair">
        <color auto="1"/>
      </top>
      <bottom/>
      <diagonal/>
    </border>
    <border>
      <left style="hair">
        <color auto="1"/>
      </left>
      <right/>
      <top/>
      <bottom style="hair">
        <color auto="1"/>
      </bottom>
      <diagonal/>
    </border>
    <border>
      <left/>
      <right style="hair">
        <color auto="1"/>
      </right>
      <top/>
      <bottom style="hair">
        <color auto="1"/>
      </bottom>
      <diagonal/>
    </border>
    <border>
      <left style="hair">
        <color auto="1"/>
      </left>
      <right style="hair">
        <color auto="1"/>
      </right>
      <top/>
      <bottom/>
      <diagonal/>
    </border>
    <border>
      <left style="medium">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right style="thin">
        <color auto="1"/>
      </right>
      <top style="double">
        <color indexed="64"/>
      </top>
      <bottom style="double">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auto="1"/>
      </left>
      <right style="medium">
        <color indexed="64"/>
      </right>
      <top style="medium">
        <color indexed="64"/>
      </top>
      <bottom style="hair">
        <color auto="1"/>
      </bottom>
      <diagonal/>
    </border>
    <border>
      <left/>
      <right/>
      <top style="medium">
        <color indexed="64"/>
      </top>
      <bottom style="hair">
        <color auto="1"/>
      </bottom>
      <diagonal/>
    </border>
    <border>
      <left/>
      <right style="thin">
        <color indexed="64"/>
      </right>
      <top style="hair">
        <color indexed="64"/>
      </top>
      <bottom style="medium">
        <color indexed="64"/>
      </bottom>
      <diagonal/>
    </border>
    <border>
      <left style="medium">
        <color indexed="64"/>
      </left>
      <right style="hair">
        <color auto="1"/>
      </right>
      <top style="medium">
        <color indexed="64"/>
      </top>
      <bottom style="hair">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auto="1"/>
      </left>
      <right style="hair">
        <color auto="1"/>
      </right>
      <top style="thin">
        <color auto="1"/>
      </top>
      <bottom style="double">
        <color auto="1"/>
      </bottom>
      <diagonal/>
    </border>
    <border>
      <left style="hair">
        <color auto="1"/>
      </left>
      <right style="hair">
        <color auto="1"/>
      </right>
      <top style="thin">
        <color auto="1"/>
      </top>
      <bottom style="double">
        <color auto="1"/>
      </bottom>
      <diagonal/>
    </border>
    <border>
      <left style="hair">
        <color auto="1"/>
      </left>
      <right style="thin">
        <color auto="1"/>
      </right>
      <top style="thin">
        <color auto="1"/>
      </top>
      <bottom style="double">
        <color auto="1"/>
      </bottom>
      <diagonal/>
    </border>
    <border>
      <left style="hair">
        <color indexed="64"/>
      </left>
      <right style="hair">
        <color indexed="64"/>
      </right>
      <top style="medium">
        <color indexed="64"/>
      </top>
      <bottom style="hair">
        <color indexed="64"/>
      </bottom>
      <diagonal/>
    </border>
    <border>
      <left style="medium">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medium">
        <color indexed="64"/>
      </right>
      <top style="hair">
        <color indexed="64"/>
      </top>
      <bottom style="medium">
        <color indexed="64"/>
      </bottom>
      <diagonal/>
    </border>
    <border>
      <left/>
      <right style="medium">
        <color indexed="64"/>
      </right>
      <top/>
      <bottom style="thin">
        <color auto="1"/>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auto="1"/>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top style="medium">
        <color indexed="64"/>
      </top>
      <bottom style="hair">
        <color auto="1"/>
      </bottom>
      <diagonal/>
    </border>
    <border>
      <left/>
      <right style="thin">
        <color auto="1"/>
      </right>
      <top style="medium">
        <color indexed="64"/>
      </top>
      <bottom style="hair">
        <color auto="1"/>
      </bottom>
      <diagonal/>
    </border>
    <border>
      <left style="thin">
        <color indexed="64"/>
      </left>
      <right/>
      <top style="medium">
        <color indexed="64"/>
      </top>
      <bottom style="hair">
        <color indexed="64"/>
      </bottom>
      <diagonal/>
    </border>
    <border>
      <left/>
      <right style="medium">
        <color indexed="64"/>
      </right>
      <top style="medium">
        <color indexed="64"/>
      </top>
      <bottom style="hair">
        <color auto="1"/>
      </bottom>
      <diagonal/>
    </border>
    <border>
      <left style="hair">
        <color auto="1"/>
      </left>
      <right style="hair">
        <color auto="1"/>
      </right>
      <top/>
      <bottom style="hair">
        <color auto="1"/>
      </bottom>
      <diagonal/>
    </border>
    <border>
      <left style="hair">
        <color auto="1"/>
      </left>
      <right style="double">
        <color auto="1"/>
      </right>
      <top/>
      <bottom style="hair">
        <color auto="1"/>
      </bottom>
      <diagonal/>
    </border>
    <border>
      <left style="double">
        <color auto="1"/>
      </left>
      <right/>
      <top/>
      <bottom/>
      <diagonal/>
    </border>
    <border>
      <left style="hair">
        <color auto="1"/>
      </left>
      <right style="double">
        <color auto="1"/>
      </right>
      <top style="hair">
        <color auto="1"/>
      </top>
      <bottom style="thin">
        <color auto="1"/>
      </bottom>
      <diagonal/>
    </border>
    <border>
      <left style="double">
        <color auto="1"/>
      </left>
      <right/>
      <top/>
      <bottom style="thin">
        <color auto="1"/>
      </bottom>
      <diagonal/>
    </border>
    <border>
      <left style="medium">
        <color indexed="64"/>
      </left>
      <right/>
      <top/>
      <bottom style="thin">
        <color auto="1"/>
      </bottom>
      <diagonal/>
    </border>
    <border>
      <left style="hair">
        <color auto="1"/>
      </left>
      <right style="double">
        <color auto="1"/>
      </right>
      <top style="thin">
        <color auto="1"/>
      </top>
      <bottom style="thin">
        <color auto="1"/>
      </bottom>
      <diagonal/>
    </border>
    <border>
      <left style="double">
        <color auto="1"/>
      </left>
      <right style="hair">
        <color auto="1"/>
      </right>
      <top style="thin">
        <color auto="1"/>
      </top>
      <bottom style="thin">
        <color auto="1"/>
      </bottom>
      <diagonal/>
    </border>
    <border>
      <left style="medium">
        <color indexed="64"/>
      </left>
      <right style="hair">
        <color auto="1"/>
      </right>
      <top style="thin">
        <color auto="1"/>
      </top>
      <bottom style="thin">
        <color auto="1"/>
      </bottom>
      <diagonal/>
    </border>
    <border>
      <left style="hair">
        <color auto="1"/>
      </left>
      <right style="medium">
        <color indexed="64"/>
      </right>
      <top style="thin">
        <color auto="1"/>
      </top>
      <bottom style="thin">
        <color auto="1"/>
      </bottom>
      <diagonal/>
    </border>
    <border>
      <left style="double">
        <color auto="1"/>
      </left>
      <right/>
      <top style="thin">
        <color auto="1"/>
      </top>
      <bottom style="thin">
        <color auto="1"/>
      </bottom>
      <diagonal/>
    </border>
    <border>
      <left style="medium">
        <color indexed="64"/>
      </left>
      <right/>
      <top style="thin">
        <color auto="1"/>
      </top>
      <bottom style="medium">
        <color indexed="64"/>
      </bottom>
      <diagonal/>
    </border>
    <border>
      <left/>
      <right style="hair">
        <color auto="1"/>
      </right>
      <top style="thin">
        <color auto="1"/>
      </top>
      <bottom style="medium">
        <color indexed="64"/>
      </bottom>
      <diagonal/>
    </border>
    <border>
      <left/>
      <right/>
      <top style="thin">
        <color auto="1"/>
      </top>
      <bottom style="medium">
        <color indexed="64"/>
      </bottom>
      <diagonal/>
    </border>
    <border>
      <left/>
      <right style="medium">
        <color indexed="64"/>
      </right>
      <top style="thin">
        <color indexed="64"/>
      </top>
      <bottom style="medium">
        <color indexed="64"/>
      </bottom>
      <diagonal/>
    </border>
    <border>
      <left style="thin">
        <color auto="1"/>
      </left>
      <right style="thin">
        <color indexed="64"/>
      </right>
      <top style="hair">
        <color auto="1"/>
      </top>
      <bottom/>
      <diagonal/>
    </border>
    <border>
      <left style="hair">
        <color auto="1"/>
      </left>
      <right/>
      <top style="thin">
        <color auto="1"/>
      </top>
      <bottom style="double">
        <color auto="1"/>
      </bottom>
      <diagonal/>
    </border>
    <border>
      <left/>
      <right/>
      <top style="thin">
        <color auto="1"/>
      </top>
      <bottom style="double">
        <color auto="1"/>
      </bottom>
      <diagonal/>
    </border>
    <border>
      <left/>
      <right style="thin">
        <color auto="1"/>
      </right>
      <top style="thin">
        <color auto="1"/>
      </top>
      <bottom style="double">
        <color auto="1"/>
      </bottom>
      <diagonal/>
    </border>
    <border>
      <left/>
      <right style="hair">
        <color auto="1"/>
      </right>
      <top style="thin">
        <color auto="1"/>
      </top>
      <bottom style="double">
        <color indexed="64"/>
      </bottom>
      <diagonal/>
    </border>
    <border>
      <left style="thin">
        <color auto="1"/>
      </left>
      <right/>
      <top style="thin">
        <color auto="1"/>
      </top>
      <bottom style="double">
        <color auto="1"/>
      </bottom>
      <diagonal/>
    </border>
    <border>
      <left style="medium">
        <color indexed="64"/>
      </left>
      <right style="hair">
        <color auto="1"/>
      </right>
      <top style="medium">
        <color indexed="64"/>
      </top>
      <bottom style="medium">
        <color indexed="64"/>
      </bottom>
      <diagonal/>
    </border>
    <border>
      <left style="hair">
        <color auto="1"/>
      </left>
      <right style="hair">
        <color auto="1"/>
      </right>
      <top style="medium">
        <color indexed="64"/>
      </top>
      <bottom style="medium">
        <color indexed="64"/>
      </bottom>
      <diagonal/>
    </border>
    <border>
      <left style="hair">
        <color auto="1"/>
      </left>
      <right style="medium">
        <color indexed="64"/>
      </right>
      <top style="medium">
        <color indexed="64"/>
      </top>
      <bottom style="medium">
        <color indexed="64"/>
      </bottom>
      <diagonal/>
    </border>
    <border>
      <left style="medium">
        <color indexed="64"/>
      </left>
      <right style="medium">
        <color indexed="64"/>
      </right>
      <top style="thin">
        <color indexed="64"/>
      </top>
      <bottom/>
      <diagonal/>
    </border>
    <border>
      <left style="hair">
        <color indexed="64"/>
      </left>
      <right style="thin">
        <color indexed="64"/>
      </right>
      <top/>
      <bottom/>
      <diagonal/>
    </border>
    <border>
      <left style="hair">
        <color indexed="64"/>
      </left>
      <right style="thin">
        <color indexed="64"/>
      </right>
      <top/>
      <bottom style="hair">
        <color auto="1"/>
      </bottom>
      <diagonal/>
    </border>
    <border>
      <left style="hair">
        <color indexed="64"/>
      </left>
      <right style="thin">
        <color indexed="64"/>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auto="1"/>
      </left>
      <right/>
      <top style="hair">
        <color auto="1"/>
      </top>
      <bottom style="medium">
        <color indexed="64"/>
      </bottom>
      <diagonal/>
    </border>
    <border>
      <left/>
      <right/>
      <top style="hair">
        <color auto="1"/>
      </top>
      <bottom style="medium">
        <color indexed="64"/>
      </bottom>
      <diagonal/>
    </border>
    <border>
      <left style="thin">
        <color auto="1"/>
      </left>
      <right style="hair">
        <color auto="1"/>
      </right>
      <top style="hair">
        <color auto="1"/>
      </top>
      <bottom style="double">
        <color auto="1"/>
      </bottom>
      <diagonal/>
    </border>
    <border>
      <left style="hair">
        <color auto="1"/>
      </left>
      <right style="hair">
        <color auto="1"/>
      </right>
      <top style="hair">
        <color auto="1"/>
      </top>
      <bottom style="double">
        <color auto="1"/>
      </bottom>
      <diagonal/>
    </border>
    <border>
      <left/>
      <right style="medium">
        <color indexed="64"/>
      </right>
      <top style="hair">
        <color indexed="64"/>
      </top>
      <bottom style="thin">
        <color indexed="64"/>
      </bottom>
      <diagonal/>
    </border>
    <border>
      <left style="thick">
        <color indexed="64"/>
      </left>
      <right/>
      <top/>
      <bottom style="hair">
        <color auto="1"/>
      </bottom>
      <diagonal/>
    </border>
    <border>
      <left style="thick">
        <color indexed="64"/>
      </left>
      <right/>
      <top style="hair">
        <color indexed="64"/>
      </top>
      <bottom style="hair">
        <color indexed="64"/>
      </bottom>
      <diagonal/>
    </border>
    <border>
      <left style="thick">
        <color indexed="64"/>
      </left>
      <right/>
      <top style="hair">
        <color indexed="64"/>
      </top>
      <bottom style="thick">
        <color indexed="64"/>
      </bottom>
      <diagonal/>
    </border>
    <border>
      <left style="thin">
        <color indexed="64"/>
      </left>
      <right/>
      <top style="hair">
        <color indexed="64"/>
      </top>
      <bottom style="thick">
        <color indexed="64"/>
      </bottom>
      <diagonal/>
    </border>
    <border>
      <left style="thin">
        <color indexed="64"/>
      </left>
      <right style="thick">
        <color indexed="64"/>
      </right>
      <top style="hair">
        <color indexed="64"/>
      </top>
      <bottom style="thick">
        <color indexed="64"/>
      </bottom>
      <diagonal/>
    </border>
    <border>
      <left style="thin">
        <color indexed="64"/>
      </left>
      <right style="thick">
        <color indexed="64"/>
      </right>
      <top/>
      <bottom style="hair">
        <color indexed="64"/>
      </bottom>
      <diagonal/>
    </border>
    <border>
      <left/>
      <right/>
      <top style="hair">
        <color auto="1"/>
      </top>
      <bottom style="thick">
        <color indexed="64"/>
      </bottom>
      <diagonal/>
    </border>
    <border>
      <left style="thin">
        <color indexed="64"/>
      </left>
      <right style="thin">
        <color indexed="64"/>
      </right>
      <top style="hair">
        <color auto="1"/>
      </top>
      <bottom style="thick">
        <color indexed="64"/>
      </bottom>
      <diagonal/>
    </border>
    <border>
      <left style="thin">
        <color indexed="64"/>
      </left>
      <right/>
      <top/>
      <bottom style="hair">
        <color indexed="64"/>
      </bottom>
      <diagonal/>
    </border>
    <border>
      <left style="thick">
        <color indexed="64"/>
      </left>
      <right/>
      <top/>
      <bottom/>
      <diagonal/>
    </border>
    <border>
      <left style="thin">
        <color indexed="64"/>
      </left>
      <right style="thin">
        <color indexed="64"/>
      </right>
      <top/>
      <bottom style="hair">
        <color auto="1"/>
      </bottom>
      <diagonal/>
    </border>
    <border>
      <left style="thin">
        <color indexed="64"/>
      </left>
      <right style="thick">
        <color indexed="64"/>
      </right>
      <top/>
      <bottom/>
      <diagonal/>
    </border>
    <border>
      <left style="thick">
        <color indexed="64"/>
      </left>
      <right/>
      <top/>
      <bottom style="thin">
        <color indexed="64"/>
      </bottom>
      <diagonal/>
    </border>
    <border>
      <left/>
      <right style="thick">
        <color auto="1"/>
      </right>
      <top/>
      <bottom/>
      <diagonal/>
    </border>
    <border>
      <left/>
      <right style="thick">
        <color auto="1"/>
      </right>
      <top/>
      <bottom style="thin">
        <color indexed="64"/>
      </bottom>
      <diagonal/>
    </border>
    <border>
      <left/>
      <right style="thick">
        <color auto="1"/>
      </right>
      <top style="medium">
        <color indexed="64"/>
      </top>
      <bottom/>
      <diagonal/>
    </border>
    <border>
      <left style="thick">
        <color indexed="64"/>
      </left>
      <right/>
      <top style="medium">
        <color indexed="64"/>
      </top>
      <bottom/>
      <diagonal/>
    </border>
    <border>
      <left/>
      <right style="thin">
        <color auto="1"/>
      </right>
      <top style="hair">
        <color auto="1"/>
      </top>
      <bottom style="thick">
        <color indexed="64"/>
      </bottom>
      <diagonal/>
    </border>
    <border>
      <left style="medium">
        <color indexed="64"/>
      </left>
      <right/>
      <top style="thin">
        <color auto="1"/>
      </top>
      <bottom style="thin">
        <color auto="1"/>
      </bottom>
      <diagonal/>
    </border>
    <border>
      <left/>
      <right style="thick">
        <color indexed="64"/>
      </right>
      <top style="thin">
        <color auto="1"/>
      </top>
      <bottom style="thin">
        <color auto="1"/>
      </bottom>
      <diagonal/>
    </border>
    <border>
      <left/>
      <right style="medium">
        <color indexed="64"/>
      </right>
      <top style="thin">
        <color auto="1"/>
      </top>
      <bottom style="thin">
        <color auto="1"/>
      </bottom>
      <diagonal/>
    </border>
    <border>
      <left style="hair">
        <color auto="1"/>
      </left>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s>
  <cellStyleXfs count="5">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16" fillId="0" borderId="0" applyNumberFormat="0" applyFill="0" applyBorder="0" applyAlignment="0" applyProtection="0">
      <alignment vertical="center"/>
    </xf>
    <xf numFmtId="6" fontId="7" fillId="0" borderId="0" applyFont="0" applyFill="0" applyBorder="0" applyAlignment="0" applyProtection="0">
      <alignment vertical="center"/>
    </xf>
  </cellStyleXfs>
  <cellXfs count="904">
    <xf numFmtId="0" fontId="0" fillId="0" borderId="0" xfId="0">
      <alignment vertical="center"/>
    </xf>
    <xf numFmtId="0" fontId="0" fillId="0" borderId="0" xfId="0" applyAlignment="1">
      <alignment horizontal="center" vertical="center"/>
    </xf>
    <xf numFmtId="0" fontId="0" fillId="5" borderId="27" xfId="0" applyFill="1" applyBorder="1">
      <alignment vertical="center"/>
    </xf>
    <xf numFmtId="0" fontId="2" fillId="0" borderId="13" xfId="0" applyFont="1" applyBorder="1" applyAlignment="1">
      <alignment horizontal="center" vertical="center" shrinkToFit="1"/>
    </xf>
    <xf numFmtId="0" fontId="2" fillId="0" borderId="0" xfId="0" applyFont="1" applyAlignment="1">
      <alignment vertical="center" shrinkToFit="1"/>
    </xf>
    <xf numFmtId="0" fontId="2" fillId="4" borderId="13" xfId="0" applyFont="1" applyFill="1" applyBorder="1" applyAlignment="1">
      <alignment horizontal="center" vertical="center" shrinkToFit="1"/>
    </xf>
    <xf numFmtId="0" fontId="3" fillId="0" borderId="0" xfId="0" applyFont="1" applyAlignment="1">
      <alignment horizontal="center" vertical="center" shrinkToFit="1"/>
    </xf>
    <xf numFmtId="0" fontId="10" fillId="0" borderId="0" xfId="0" applyFont="1" applyAlignment="1">
      <alignment horizontal="center" vertical="center" shrinkToFit="1"/>
    </xf>
    <xf numFmtId="0" fontId="0" fillId="6" borderId="27" xfId="0" applyFill="1" applyBorder="1">
      <alignment vertical="center"/>
    </xf>
    <xf numFmtId="38" fontId="2" fillId="0" borderId="0" xfId="1" applyFont="1" applyAlignment="1">
      <alignment vertical="center" shrinkToFit="1"/>
    </xf>
    <xf numFmtId="0" fontId="2" fillId="0" borderId="0" xfId="0" applyFont="1" applyAlignment="1">
      <alignment horizontal="left" vertical="center" shrinkToFit="1"/>
    </xf>
    <xf numFmtId="0" fontId="0" fillId="0" borderId="27" xfId="0" applyBorder="1">
      <alignment vertical="center"/>
    </xf>
    <xf numFmtId="10" fontId="2" fillId="0" borderId="0" xfId="0" applyNumberFormat="1" applyFont="1" applyAlignment="1">
      <alignment vertical="center" wrapText="1" shrinkToFit="1"/>
    </xf>
    <xf numFmtId="38" fontId="2" fillId="0" borderId="0" xfId="0" applyNumberFormat="1" applyFont="1" applyAlignment="1">
      <alignment vertical="center" wrapText="1" shrinkToFit="1"/>
    </xf>
    <xf numFmtId="38" fontId="2" fillId="0" borderId="0" xfId="0" applyNumberFormat="1" applyFont="1" applyAlignment="1">
      <alignment vertical="center" shrinkToFit="1"/>
    </xf>
    <xf numFmtId="38" fontId="0" fillId="0" borderId="0" xfId="1" applyFont="1" applyAlignment="1">
      <alignment vertical="center" shrinkToFit="1"/>
    </xf>
    <xf numFmtId="10" fontId="0" fillId="0" borderId="0" xfId="2" applyNumberFormat="1" applyFont="1" applyAlignment="1">
      <alignment vertical="center" shrinkToFit="1"/>
    </xf>
    <xf numFmtId="38" fontId="0" fillId="0" borderId="0" xfId="1" applyFont="1" applyBorder="1" applyAlignment="1">
      <alignment vertical="center" shrinkToFit="1"/>
    </xf>
    <xf numFmtId="10" fontId="0" fillId="0" borderId="0" xfId="2" applyNumberFormat="1" applyFont="1" applyBorder="1" applyAlignment="1">
      <alignment vertical="center" shrinkToFit="1"/>
    </xf>
    <xf numFmtId="0" fontId="0" fillId="0" borderId="27" xfId="0" applyBorder="1" applyAlignment="1">
      <alignment horizontal="distributed" vertical="center" justifyLastLine="1"/>
    </xf>
    <xf numFmtId="10" fontId="0" fillId="0" borderId="27" xfId="0" applyNumberFormat="1" applyBorder="1">
      <alignment vertical="center"/>
    </xf>
    <xf numFmtId="0" fontId="0" fillId="0" borderId="15" xfId="0" applyBorder="1" applyAlignment="1">
      <alignment horizontal="distributed" vertical="center" justifyLastLine="1"/>
    </xf>
    <xf numFmtId="0" fontId="0" fillId="8" borderId="80" xfId="0" applyFill="1" applyBorder="1" applyAlignment="1">
      <alignment horizontal="center" vertical="center"/>
    </xf>
    <xf numFmtId="10" fontId="0" fillId="0" borderId="58" xfId="0" applyNumberFormat="1" applyBorder="1">
      <alignment vertical="center"/>
    </xf>
    <xf numFmtId="0" fontId="0" fillId="0" borderId="2" xfId="0" applyBorder="1" applyAlignment="1">
      <alignment horizontal="center" vertical="center"/>
    </xf>
    <xf numFmtId="38" fontId="0" fillId="0" borderId="2" xfId="1" applyFont="1" applyBorder="1" applyAlignment="1">
      <alignment horizontal="center" vertical="center" shrinkToFit="1"/>
    </xf>
    <xf numFmtId="10" fontId="0" fillId="0" borderId="2" xfId="2" applyNumberFormat="1" applyFont="1" applyBorder="1" applyAlignment="1">
      <alignment horizontal="center" vertical="center" shrinkToFit="1"/>
    </xf>
    <xf numFmtId="38" fontId="0" fillId="0" borderId="3" xfId="1" applyFont="1" applyBorder="1" applyAlignment="1">
      <alignment horizontal="center" vertical="center" shrinkToFit="1"/>
    </xf>
    <xf numFmtId="0" fontId="0" fillId="0" borderId="4" xfId="0" applyBorder="1">
      <alignment vertical="center"/>
    </xf>
    <xf numFmtId="0" fontId="0" fillId="0" borderId="5" xfId="0" applyBorder="1">
      <alignment vertical="center"/>
    </xf>
    <xf numFmtId="38" fontId="0" fillId="0" borderId="5" xfId="1" applyFont="1" applyBorder="1" applyAlignment="1">
      <alignment vertical="center" shrinkToFit="1"/>
    </xf>
    <xf numFmtId="10" fontId="0" fillId="0" borderId="5" xfId="2" applyNumberFormat="1" applyFont="1" applyBorder="1" applyAlignment="1">
      <alignment vertical="center" shrinkToFit="1"/>
    </xf>
    <xf numFmtId="38" fontId="0" fillId="0" borderId="6" xfId="1" applyFont="1" applyBorder="1" applyAlignment="1">
      <alignment vertical="center" shrinkToFit="1"/>
    </xf>
    <xf numFmtId="0" fontId="0" fillId="0" borderId="8" xfId="0" applyBorder="1">
      <alignment vertical="center"/>
    </xf>
    <xf numFmtId="38" fontId="0" fillId="0" borderId="8" xfId="1" applyFont="1" applyBorder="1" applyAlignment="1">
      <alignment vertical="center" shrinkToFit="1"/>
    </xf>
    <xf numFmtId="10" fontId="0" fillId="0" borderId="8" xfId="2" applyNumberFormat="1" applyFont="1" applyBorder="1" applyAlignment="1">
      <alignment vertical="center" shrinkToFit="1"/>
    </xf>
    <xf numFmtId="38" fontId="0" fillId="0" borderId="9" xfId="1" applyFont="1" applyBorder="1" applyAlignment="1">
      <alignment vertical="center" shrinkToFit="1"/>
    </xf>
    <xf numFmtId="6" fontId="2" fillId="0" borderId="0" xfId="0" applyNumberFormat="1" applyFont="1" applyAlignment="1">
      <alignment vertical="center" shrinkToFit="1"/>
    </xf>
    <xf numFmtId="0" fontId="0" fillId="0" borderId="27" xfId="0" applyBorder="1" applyAlignment="1">
      <alignment horizontal="center" vertical="center"/>
    </xf>
    <xf numFmtId="0" fontId="0" fillId="0" borderId="5" xfId="0" applyBorder="1" applyAlignment="1">
      <alignment horizontal="center" vertical="center" shrinkToFit="1"/>
    </xf>
    <xf numFmtId="0" fontId="0" fillId="0" borderId="5" xfId="0" applyBorder="1" applyAlignment="1">
      <alignment vertical="center" shrinkToFit="1"/>
    </xf>
    <xf numFmtId="0" fontId="0" fillId="8" borderId="79" xfId="0" applyFill="1" applyBorder="1" applyAlignment="1">
      <alignment horizontal="center" vertical="center"/>
    </xf>
    <xf numFmtId="49" fontId="0" fillId="0" borderId="0" xfId="0" applyNumberFormat="1" applyAlignment="1">
      <alignment horizontal="left" vertical="center"/>
    </xf>
    <xf numFmtId="0" fontId="0" fillId="0" borderId="0" xfId="0" applyAlignment="1">
      <alignment horizontal="left" vertical="center"/>
    </xf>
    <xf numFmtId="0" fontId="0" fillId="0" borderId="27" xfId="0" applyBorder="1" applyAlignment="1">
      <alignment horizontal="center" vertical="center" shrinkToFit="1"/>
    </xf>
    <xf numFmtId="0" fontId="0" fillId="0" borderId="108" xfId="0" applyBorder="1">
      <alignment vertical="center"/>
    </xf>
    <xf numFmtId="0" fontId="0" fillId="0" borderId="109" xfId="0" applyBorder="1">
      <alignment vertical="center"/>
    </xf>
    <xf numFmtId="0" fontId="0" fillId="0" borderId="110" xfId="0" applyBorder="1">
      <alignment vertical="center"/>
    </xf>
    <xf numFmtId="0" fontId="0" fillId="0" borderId="111" xfId="0" applyBorder="1">
      <alignment vertical="center"/>
    </xf>
    <xf numFmtId="0" fontId="21" fillId="0" borderId="27" xfId="0" applyFont="1" applyBorder="1" applyAlignment="1">
      <alignment horizontal="center" vertical="center"/>
    </xf>
    <xf numFmtId="38" fontId="0" fillId="0" borderId="5" xfId="1" applyFont="1" applyFill="1" applyBorder="1" applyAlignment="1">
      <alignment vertical="center" shrinkToFit="1"/>
    </xf>
    <xf numFmtId="38" fontId="0" fillId="0" borderId="0" xfId="1" applyFont="1" applyBorder="1" applyAlignment="1">
      <alignment horizontal="center" vertical="center" shrinkToFit="1"/>
    </xf>
    <xf numFmtId="10" fontId="0" fillId="0" borderId="5" xfId="2" applyNumberFormat="1" applyFont="1" applyFill="1" applyBorder="1" applyAlignment="1">
      <alignment vertical="center" shrinkToFit="1"/>
    </xf>
    <xf numFmtId="38" fontId="0" fillId="0" borderId="6" xfId="1" applyFont="1" applyFill="1" applyBorder="1" applyAlignment="1">
      <alignment vertical="center" shrinkToFit="1"/>
    </xf>
    <xf numFmtId="0" fontId="0" fillId="8" borderId="1" xfId="0" applyFill="1" applyBorder="1" applyAlignment="1">
      <alignment horizontal="center" vertical="center"/>
    </xf>
    <xf numFmtId="0" fontId="0" fillId="8" borderId="2" xfId="0" applyFill="1" applyBorder="1" applyAlignment="1">
      <alignment horizontal="center" vertical="center" wrapText="1" shrinkToFit="1"/>
    </xf>
    <xf numFmtId="0" fontId="0" fillId="0" borderId="5" xfId="0" applyBorder="1" applyAlignment="1">
      <alignment horizontal="center" vertical="center"/>
    </xf>
    <xf numFmtId="0" fontId="20" fillId="0" borderId="27" xfId="0" applyFont="1" applyBorder="1" applyAlignment="1">
      <alignment horizontal="center" vertical="center" shrinkToFit="1"/>
    </xf>
    <xf numFmtId="0" fontId="0" fillId="0" borderId="0" xfId="0" applyAlignment="1">
      <alignment vertical="center" wrapText="1"/>
    </xf>
    <xf numFmtId="0" fontId="0" fillId="8" borderId="3" xfId="0" applyFill="1" applyBorder="1" applyAlignment="1">
      <alignment horizontal="center" vertical="center" wrapText="1"/>
    </xf>
    <xf numFmtId="0" fontId="0" fillId="0" borderId="6" xfId="0" applyBorder="1" applyAlignment="1">
      <alignment vertical="center" wrapText="1" shrinkToFit="1"/>
    </xf>
    <xf numFmtId="0" fontId="0" fillId="0" borderId="6" xfId="0" applyBorder="1" applyAlignment="1">
      <alignment vertical="center" wrapText="1"/>
    </xf>
    <xf numFmtId="0" fontId="0" fillId="8" borderId="2" xfId="0" applyFill="1" applyBorder="1" applyAlignment="1">
      <alignment horizontal="centerContinuous" vertical="center" wrapText="1"/>
    </xf>
    <xf numFmtId="0" fontId="0" fillId="0" borderId="5" xfId="0" applyBorder="1" applyAlignment="1">
      <alignment vertical="center" wrapText="1" shrinkToFit="1"/>
    </xf>
    <xf numFmtId="0" fontId="0" fillId="0" borderId="5" xfId="0" applyBorder="1" applyAlignment="1">
      <alignment vertical="center" wrapText="1"/>
    </xf>
    <xf numFmtId="0" fontId="0" fillId="8" borderId="23" xfId="0" applyFill="1" applyBorder="1" applyAlignment="1">
      <alignment horizontal="center" vertical="center" wrapText="1" shrinkToFit="1"/>
    </xf>
    <xf numFmtId="0" fontId="0" fillId="0" borderId="79" xfId="0" applyBorder="1" applyAlignment="1">
      <alignment horizontal="center" vertical="center" shrinkToFit="1"/>
    </xf>
    <xf numFmtId="0" fontId="0" fillId="0" borderId="79" xfId="0" applyBorder="1" applyAlignment="1">
      <alignment horizontal="center" vertical="center"/>
    </xf>
    <xf numFmtId="38" fontId="0" fillId="0" borderId="5" xfId="1" applyFont="1" applyFill="1" applyBorder="1" applyAlignment="1">
      <alignment horizontal="right" vertical="center" shrinkToFit="1"/>
    </xf>
    <xf numFmtId="38" fontId="0" fillId="0" borderId="5" xfId="1" applyFont="1" applyBorder="1" applyAlignment="1">
      <alignment horizontal="right" vertical="center" shrinkToFit="1"/>
    </xf>
    <xf numFmtId="10" fontId="0" fillId="0" borderId="5" xfId="2" applyNumberFormat="1" applyFont="1" applyBorder="1" applyAlignment="1">
      <alignment horizontal="right" vertical="center" shrinkToFit="1"/>
    </xf>
    <xf numFmtId="38" fontId="0" fillId="0" borderId="6" xfId="1" applyFont="1" applyBorder="1" applyAlignment="1">
      <alignment horizontal="right" vertical="center" shrinkToFit="1"/>
    </xf>
    <xf numFmtId="38" fontId="0" fillId="0" borderId="0" xfId="1" applyFont="1" applyFill="1" applyBorder="1" applyAlignment="1">
      <alignment vertical="center" shrinkToFit="1"/>
    </xf>
    <xf numFmtId="38" fontId="0" fillId="0" borderId="8" xfId="1" applyFont="1" applyFill="1" applyBorder="1" applyAlignment="1">
      <alignment vertical="center" shrinkToFit="1"/>
    </xf>
    <xf numFmtId="0" fontId="0" fillId="8" borderId="1" xfId="0" applyFill="1" applyBorder="1" applyAlignment="1">
      <alignment horizontal="center" vertical="center" shrinkToFit="1"/>
    </xf>
    <xf numFmtId="0" fontId="0" fillId="8" borderId="4" xfId="0" applyFill="1" applyBorder="1">
      <alignment vertical="center"/>
    </xf>
    <xf numFmtId="0" fontId="0" fillId="8" borderId="7" xfId="0" applyFill="1" applyBorder="1">
      <alignment vertical="center"/>
    </xf>
    <xf numFmtId="38" fontId="0" fillId="0" borderId="8" xfId="1" applyFont="1" applyBorder="1" applyAlignment="1">
      <alignment horizontal="right" vertical="center" shrinkToFit="1"/>
    </xf>
    <xf numFmtId="10" fontId="0" fillId="0" borderId="8" xfId="2" applyNumberFormat="1" applyFont="1" applyBorder="1" applyAlignment="1">
      <alignment horizontal="right" vertical="center" shrinkToFit="1"/>
    </xf>
    <xf numFmtId="38" fontId="0" fillId="0" borderId="9" xfId="1" applyFont="1" applyBorder="1" applyAlignment="1">
      <alignment horizontal="right" vertical="center" shrinkToFit="1"/>
    </xf>
    <xf numFmtId="0" fontId="2" fillId="0" borderId="14" xfId="0" applyFont="1" applyBorder="1" applyAlignment="1">
      <alignment vertical="center" shrinkToFit="1"/>
    </xf>
    <xf numFmtId="0" fontId="17" fillId="0" borderId="5" xfId="0" applyFont="1" applyBorder="1" applyAlignment="1" applyProtection="1">
      <alignment horizontal="center" vertical="center" shrinkToFit="1"/>
      <protection locked="0"/>
    </xf>
    <xf numFmtId="0" fontId="24" fillId="0" borderId="5" xfId="0" applyFont="1" applyBorder="1" applyAlignment="1" applyProtection="1">
      <alignment vertical="center" shrinkToFit="1"/>
      <protection locked="0"/>
    </xf>
    <xf numFmtId="0" fontId="24" fillId="0" borderId="8" xfId="0" applyFont="1" applyBorder="1" applyAlignment="1" applyProtection="1">
      <alignment horizontal="center" vertical="center" shrinkToFit="1"/>
      <protection locked="0"/>
    </xf>
    <xf numFmtId="0" fontId="9" fillId="0" borderId="0" xfId="0" applyFont="1">
      <alignment vertical="center"/>
    </xf>
    <xf numFmtId="0" fontId="0" fillId="0" borderId="0" xfId="0" applyAlignment="1">
      <alignment vertical="center" shrinkToFit="1"/>
    </xf>
    <xf numFmtId="0" fontId="0" fillId="0" borderId="0" xfId="0" applyAlignment="1">
      <alignment horizontal="distributed" vertical="center" justifyLastLine="1"/>
    </xf>
    <xf numFmtId="0" fontId="0" fillId="8" borderId="5" xfId="0" applyFill="1" applyBorder="1" applyAlignment="1">
      <alignment horizontal="center" vertical="center"/>
    </xf>
    <xf numFmtId="0" fontId="0" fillId="0" borderId="39" xfId="0" applyBorder="1" applyAlignment="1">
      <alignment horizontal="center" vertical="center" shrinkToFit="1"/>
    </xf>
    <xf numFmtId="0" fontId="0" fillId="0" borderId="37" xfId="0" applyBorder="1" applyAlignment="1">
      <alignment horizontal="center" vertical="center" shrinkToFit="1"/>
    </xf>
    <xf numFmtId="0" fontId="2" fillId="0" borderId="0" xfId="0" applyFont="1">
      <alignment vertical="center"/>
    </xf>
    <xf numFmtId="0" fontId="2" fillId="0" borderId="0" xfId="0" applyFont="1" applyAlignment="1">
      <alignment horizontal="center" vertical="center"/>
    </xf>
    <xf numFmtId="0" fontId="11" fillId="0" borderId="0" xfId="0" applyFont="1">
      <alignment vertical="center"/>
    </xf>
    <xf numFmtId="0" fontId="11" fillId="0" borderId="0" xfId="0" applyFont="1" applyAlignment="1">
      <alignment horizontal="center" vertical="center"/>
    </xf>
    <xf numFmtId="0" fontId="5" fillId="0" borderId="0" xfId="0" applyFont="1">
      <alignment vertical="center"/>
    </xf>
    <xf numFmtId="0" fontId="2" fillId="0" borderId="14" xfId="0" applyFont="1" applyBorder="1" applyAlignment="1">
      <alignment horizontal="center" vertical="center" shrinkToFit="1"/>
    </xf>
    <xf numFmtId="0" fontId="2" fillId="0" borderId="29" xfId="0" applyFont="1" applyBorder="1" applyAlignment="1">
      <alignment vertical="center" shrinkToFit="1"/>
    </xf>
    <xf numFmtId="0" fontId="2" fillId="4" borderId="30" xfId="0" applyFont="1" applyFill="1" applyBorder="1" applyAlignment="1">
      <alignment horizontal="center" vertical="center"/>
    </xf>
    <xf numFmtId="0" fontId="2" fillId="4" borderId="0" xfId="0" applyFont="1" applyFill="1" applyAlignment="1">
      <alignment horizontal="center" vertical="center"/>
    </xf>
    <xf numFmtId="0" fontId="2" fillId="0" borderId="28" xfId="0" applyFont="1" applyBorder="1" applyAlignment="1">
      <alignment horizontal="center" vertical="center" shrinkToFit="1"/>
    </xf>
    <xf numFmtId="0" fontId="6" fillId="0" borderId="0" xfId="0" applyFont="1">
      <alignment vertical="center"/>
    </xf>
    <xf numFmtId="0" fontId="6" fillId="0" borderId="0" xfId="0" applyFont="1" applyAlignment="1">
      <alignment horizontal="center" vertical="center"/>
    </xf>
    <xf numFmtId="0" fontId="6" fillId="0" borderId="11" xfId="0" applyFont="1" applyBorder="1" applyAlignment="1">
      <alignment horizontal="center" vertical="center"/>
    </xf>
    <xf numFmtId="0" fontId="6" fillId="0" borderId="0" xfId="0" applyFont="1" applyAlignment="1">
      <alignment vertical="center" wrapText="1"/>
    </xf>
    <xf numFmtId="38" fontId="6" fillId="0" borderId="0" xfId="0" applyNumberFormat="1" applyFont="1">
      <alignment vertical="center"/>
    </xf>
    <xf numFmtId="38" fontId="6" fillId="0" borderId="0" xfId="0" applyNumberFormat="1" applyFont="1" applyAlignment="1">
      <alignment horizontal="center" vertical="center"/>
    </xf>
    <xf numFmtId="0" fontId="6" fillId="4" borderId="0" xfId="0" applyFont="1" applyFill="1" applyAlignment="1">
      <alignment horizontal="center" vertical="center"/>
    </xf>
    <xf numFmtId="0" fontId="2" fillId="0" borderId="71" xfId="0" applyFont="1" applyBorder="1">
      <alignment vertical="center"/>
    </xf>
    <xf numFmtId="0" fontId="2" fillId="0" borderId="16" xfId="0" applyFont="1" applyBorder="1">
      <alignment vertical="center"/>
    </xf>
    <xf numFmtId="38" fontId="2" fillId="0" borderId="0" xfId="1" applyFont="1" applyProtection="1">
      <alignment vertical="center"/>
    </xf>
    <xf numFmtId="0" fontId="2" fillId="0" borderId="16" xfId="0" applyFont="1" applyBorder="1" applyAlignment="1">
      <alignment horizontal="center" vertical="center" shrinkToFit="1"/>
    </xf>
    <xf numFmtId="0" fontId="2" fillId="4" borderId="85" xfId="0" applyFont="1" applyFill="1" applyBorder="1" applyAlignment="1">
      <alignment horizontal="center" vertical="center"/>
    </xf>
    <xf numFmtId="38" fontId="2" fillId="0" borderId="0" xfId="1" applyFont="1" applyAlignment="1" applyProtection="1">
      <alignment vertical="center" shrinkToFit="1"/>
    </xf>
    <xf numFmtId="0" fontId="2" fillId="9" borderId="0" xfId="0" applyFont="1" applyFill="1">
      <alignment vertical="center"/>
    </xf>
    <xf numFmtId="179" fontId="2" fillId="4" borderId="65" xfId="2" applyNumberFormat="1" applyFont="1" applyFill="1" applyBorder="1" applyAlignment="1" applyProtection="1">
      <alignment vertical="center"/>
    </xf>
    <xf numFmtId="0" fontId="2" fillId="4" borderId="101" xfId="0" applyFont="1" applyFill="1" applyBorder="1" applyAlignment="1">
      <alignment horizontal="right" vertical="center"/>
    </xf>
    <xf numFmtId="0" fontId="2" fillId="4" borderId="102" xfId="0" applyFont="1" applyFill="1" applyBorder="1" applyAlignment="1">
      <alignment horizontal="right" vertical="center"/>
    </xf>
    <xf numFmtId="38" fontId="2" fillId="0" borderId="0" xfId="0" applyNumberFormat="1" applyFont="1">
      <alignment vertical="center"/>
    </xf>
    <xf numFmtId="9" fontId="2" fillId="0" borderId="0" xfId="2" applyFont="1" applyAlignment="1" applyProtection="1">
      <alignment horizontal="center" vertical="center"/>
    </xf>
    <xf numFmtId="0" fontId="0" fillId="0" borderId="35" xfId="0" applyBorder="1" applyAlignment="1">
      <alignment horizontal="center" vertical="center"/>
    </xf>
    <xf numFmtId="0" fontId="2" fillId="4" borderId="15" xfId="0" applyFont="1" applyFill="1" applyBorder="1" applyAlignment="1">
      <alignment vertical="center" shrinkToFit="1"/>
    </xf>
    <xf numFmtId="0" fontId="2" fillId="4" borderId="21" xfId="0" applyFont="1" applyFill="1" applyBorder="1" applyAlignment="1">
      <alignment vertical="center" shrinkToFit="1"/>
    </xf>
    <xf numFmtId="0" fontId="2" fillId="4" borderId="127" xfId="0" applyFont="1" applyFill="1" applyBorder="1">
      <alignment vertical="center"/>
    </xf>
    <xf numFmtId="0" fontId="2" fillId="4" borderId="128" xfId="0" applyFont="1" applyFill="1" applyBorder="1">
      <alignment vertical="center"/>
    </xf>
    <xf numFmtId="0" fontId="2" fillId="4" borderId="128" xfId="0" applyFont="1" applyFill="1" applyBorder="1" applyAlignment="1">
      <alignment horizontal="right" vertical="center"/>
    </xf>
    <xf numFmtId="0" fontId="0" fillId="0" borderId="7" xfId="0" applyBorder="1">
      <alignment vertical="center"/>
    </xf>
    <xf numFmtId="0" fontId="0" fillId="0" borderId="8" xfId="0" applyBorder="1" applyAlignment="1">
      <alignment vertical="center" shrinkToFit="1"/>
    </xf>
    <xf numFmtId="0" fontId="0" fillId="0" borderId="8" xfId="0" applyBorder="1" applyAlignment="1">
      <alignment horizontal="center" vertical="center" shrinkToFit="1"/>
    </xf>
    <xf numFmtId="0" fontId="0" fillId="0" borderId="25" xfId="0" applyBorder="1" applyAlignment="1">
      <alignment horizontal="center" vertical="center"/>
    </xf>
    <xf numFmtId="0" fontId="0" fillId="0" borderId="8" xfId="0" applyBorder="1" applyAlignment="1">
      <alignment horizontal="center" vertical="center"/>
    </xf>
    <xf numFmtId="0" fontId="0" fillId="0" borderId="8" xfId="0" applyBorder="1" applyAlignment="1">
      <alignment vertical="center" wrapText="1"/>
    </xf>
    <xf numFmtId="0" fontId="0" fillId="0" borderId="9" xfId="0" applyBorder="1" applyAlignment="1">
      <alignment vertical="center" wrapText="1"/>
    </xf>
    <xf numFmtId="0" fontId="0" fillId="8" borderId="1" xfId="0" applyFill="1" applyBorder="1" applyAlignment="1">
      <alignment horizontal="center" vertical="center" wrapText="1"/>
    </xf>
    <xf numFmtId="0" fontId="0" fillId="8" borderId="2" xfId="0" applyFill="1" applyBorder="1" applyAlignment="1">
      <alignment horizontal="center" vertical="center" wrapText="1"/>
    </xf>
    <xf numFmtId="0" fontId="0" fillId="12" borderId="34" xfId="0" applyFill="1" applyBorder="1" applyAlignment="1">
      <alignment horizontal="center" vertical="center" wrapText="1"/>
    </xf>
    <xf numFmtId="0" fontId="0" fillId="0" borderId="0" xfId="0" applyAlignment="1">
      <alignment horizontal="center" vertical="center" wrapText="1"/>
    </xf>
    <xf numFmtId="0" fontId="0" fillId="5" borderId="106" xfId="0" applyFill="1" applyBorder="1" applyAlignment="1">
      <alignment horizontal="center" vertical="center" wrapText="1"/>
    </xf>
    <xf numFmtId="0" fontId="0" fillId="5" borderId="107" xfId="0" applyFill="1" applyBorder="1" applyAlignment="1">
      <alignment horizontal="center" vertical="center" wrapText="1"/>
    </xf>
    <xf numFmtId="0" fontId="26" fillId="0" borderId="0" xfId="0" applyFont="1">
      <alignment vertical="center"/>
    </xf>
    <xf numFmtId="176" fontId="2" fillId="0" borderId="0" xfId="0" applyNumberFormat="1" applyFont="1">
      <alignment vertical="center"/>
    </xf>
    <xf numFmtId="38" fontId="2" fillId="0" borderId="19" xfId="1" applyFont="1" applyFill="1" applyBorder="1" applyAlignment="1" applyProtection="1">
      <alignment vertical="center"/>
    </xf>
    <xf numFmtId="38" fontId="2" fillId="0" borderId="14" xfId="1" applyFont="1" applyFill="1" applyBorder="1" applyAlignment="1" applyProtection="1">
      <alignment vertical="center"/>
    </xf>
    <xf numFmtId="38" fontId="2" fillId="0" borderId="29" xfId="1" applyFont="1" applyFill="1" applyBorder="1" applyAlignment="1" applyProtection="1">
      <alignment vertical="center"/>
    </xf>
    <xf numFmtId="38" fontId="2" fillId="0" borderId="20" xfId="1" applyFont="1" applyBorder="1" applyAlignment="1" applyProtection="1">
      <alignment vertical="center"/>
    </xf>
    <xf numFmtId="38" fontId="2" fillId="0" borderId="10" xfId="1" applyFont="1" applyBorder="1" applyAlignment="1" applyProtection="1">
      <alignment vertical="center"/>
    </xf>
    <xf numFmtId="38" fontId="2" fillId="0" borderId="0" xfId="1" applyFont="1" applyBorder="1" applyAlignment="1" applyProtection="1">
      <alignment vertical="center"/>
    </xf>
    <xf numFmtId="38" fontId="2" fillId="0" borderId="31" xfId="1" applyFont="1" applyBorder="1" applyAlignment="1" applyProtection="1">
      <alignment vertical="center"/>
    </xf>
    <xf numFmtId="0" fontId="3" fillId="0" borderId="0" xfId="0" applyFont="1" applyAlignment="1">
      <alignment horizontal="center" vertical="center"/>
    </xf>
    <xf numFmtId="0" fontId="2" fillId="4" borderId="27" xfId="0" applyFont="1" applyFill="1" applyBorder="1" applyAlignment="1">
      <alignment horizontal="centerContinuous" vertical="center"/>
    </xf>
    <xf numFmtId="0" fontId="2" fillId="4" borderId="58" xfId="0" applyFont="1" applyFill="1" applyBorder="1" applyAlignment="1">
      <alignment horizontal="center" vertical="center"/>
    </xf>
    <xf numFmtId="0" fontId="2" fillId="4" borderId="90" xfId="0" applyFont="1" applyFill="1" applyBorder="1" applyAlignment="1">
      <alignment horizontal="center" vertical="center"/>
    </xf>
    <xf numFmtId="0" fontId="4" fillId="0" borderId="27" xfId="0" applyFont="1" applyBorder="1" applyAlignment="1" applyProtection="1">
      <alignment horizontal="center" shrinkToFit="1"/>
      <protection locked="0"/>
    </xf>
    <xf numFmtId="0" fontId="2" fillId="0" borderId="27" xfId="0" applyFont="1" applyBorder="1" applyAlignment="1" applyProtection="1">
      <alignment vertical="center" shrinkToFit="1"/>
      <protection locked="0"/>
    </xf>
    <xf numFmtId="0" fontId="6" fillId="0" borderId="27" xfId="0" applyFont="1" applyBorder="1" applyAlignment="1" applyProtection="1">
      <alignment horizontal="center" vertical="center" shrinkToFit="1"/>
      <protection locked="0"/>
    </xf>
    <xf numFmtId="0" fontId="2" fillId="0" borderId="27" xfId="0" applyFont="1" applyBorder="1" applyAlignment="1" applyProtection="1">
      <alignment horizontal="center" vertical="center" shrinkToFit="1"/>
      <protection locked="0"/>
    </xf>
    <xf numFmtId="38" fontId="0" fillId="0" borderId="34" xfId="1" applyFont="1" applyBorder="1" applyAlignment="1">
      <alignment horizontal="center" vertical="center" shrinkToFit="1"/>
    </xf>
    <xf numFmtId="38" fontId="0" fillId="0" borderId="35" xfId="1" applyFont="1" applyFill="1" applyBorder="1" applyAlignment="1">
      <alignment horizontal="center" vertical="center" shrinkToFit="1"/>
    </xf>
    <xf numFmtId="38" fontId="0" fillId="0" borderId="35" xfId="1" applyFont="1" applyBorder="1" applyAlignment="1">
      <alignment horizontal="center" vertical="center" shrinkToFit="1"/>
    </xf>
    <xf numFmtId="38" fontId="0" fillId="0" borderId="36" xfId="1" applyFont="1" applyBorder="1" applyAlignment="1">
      <alignment horizontal="center" vertical="center" shrinkToFit="1"/>
    </xf>
    <xf numFmtId="38" fontId="0" fillId="0" borderId="30" xfId="1" applyFont="1" applyFill="1" applyBorder="1" applyAlignment="1">
      <alignment vertical="center" shrinkToFit="1"/>
    </xf>
    <xf numFmtId="38" fontId="0" fillId="13" borderId="35" xfId="1" applyFont="1" applyFill="1" applyBorder="1" applyAlignment="1">
      <alignment horizontal="center" vertical="center" shrinkToFit="1"/>
    </xf>
    <xf numFmtId="38" fontId="0" fillId="0" borderId="38" xfId="1" applyFont="1" applyBorder="1" applyAlignment="1">
      <alignment horizontal="right" vertical="center" shrinkToFit="1"/>
    </xf>
    <xf numFmtId="38" fontId="0" fillId="0" borderId="34" xfId="1" applyFont="1" applyBorder="1" applyAlignment="1">
      <alignment vertical="center" shrinkToFit="1"/>
    </xf>
    <xf numFmtId="38" fontId="0" fillId="8" borderId="34" xfId="1" applyFont="1" applyFill="1" applyBorder="1" applyAlignment="1">
      <alignment horizontal="right" vertical="center" shrinkToFit="1"/>
    </xf>
    <xf numFmtId="38" fontId="0" fillId="13" borderId="35" xfId="1" applyFont="1" applyFill="1" applyBorder="1" applyAlignment="1">
      <alignment vertical="center" shrinkToFit="1"/>
    </xf>
    <xf numFmtId="38" fontId="0" fillId="8" borderId="35" xfId="1" applyFont="1" applyFill="1" applyBorder="1" applyAlignment="1">
      <alignment horizontal="right" vertical="center" shrinkToFit="1"/>
    </xf>
    <xf numFmtId="38" fontId="0" fillId="0" borderId="37" xfId="1" applyFont="1" applyBorder="1" applyAlignment="1">
      <alignment vertical="center" shrinkToFit="1"/>
    </xf>
    <xf numFmtId="38" fontId="0" fillId="0" borderId="36" xfId="1" applyFont="1" applyBorder="1" applyAlignment="1">
      <alignment vertical="center" shrinkToFit="1"/>
    </xf>
    <xf numFmtId="38" fontId="0" fillId="8" borderId="36" xfId="1" applyFont="1" applyFill="1" applyBorder="1" applyAlignment="1">
      <alignment horizontal="right" vertical="center" shrinkToFit="1"/>
    </xf>
    <xf numFmtId="38" fontId="0" fillId="0" borderId="36" xfId="1" applyFont="1" applyFill="1" applyBorder="1" applyAlignment="1">
      <alignment horizontal="center" vertical="center" shrinkToFit="1"/>
    </xf>
    <xf numFmtId="0" fontId="0" fillId="0" borderId="100" xfId="0" applyBorder="1">
      <alignment vertical="center"/>
    </xf>
    <xf numFmtId="0" fontId="17" fillId="0" borderId="39" xfId="3" quotePrefix="1" applyFont="1" applyFill="1" applyBorder="1" applyAlignment="1" applyProtection="1">
      <alignment vertical="center" wrapText="1" shrinkToFit="1"/>
    </xf>
    <xf numFmtId="38" fontId="17" fillId="0" borderId="5" xfId="1" applyFont="1" applyFill="1" applyBorder="1" applyAlignment="1">
      <alignment vertical="center" shrinkToFit="1"/>
    </xf>
    <xf numFmtId="0" fontId="0" fillId="5" borderId="27" xfId="0" applyFill="1" applyBorder="1" applyAlignment="1">
      <alignment horizontal="center" vertical="center" wrapText="1"/>
    </xf>
    <xf numFmtId="38" fontId="0" fillId="13" borderId="35" xfId="1" applyFont="1" applyFill="1" applyBorder="1" applyAlignment="1">
      <alignment horizontal="right" vertical="center" shrinkToFit="1"/>
    </xf>
    <xf numFmtId="38" fontId="0" fillId="8" borderId="35" xfId="1" applyFont="1" applyFill="1" applyBorder="1" applyAlignment="1">
      <alignment horizontal="center" vertical="center" shrinkToFit="1"/>
    </xf>
    <xf numFmtId="38" fontId="0" fillId="8" borderId="35" xfId="1" applyFont="1" applyFill="1" applyBorder="1" applyAlignment="1">
      <alignment vertical="center" shrinkToFit="1"/>
    </xf>
    <xf numFmtId="38" fontId="0" fillId="8" borderId="39" xfId="1" applyFont="1" applyFill="1" applyBorder="1" applyAlignment="1">
      <alignment vertical="center" shrinkToFit="1"/>
    </xf>
    <xf numFmtId="38" fontId="0" fillId="8" borderId="39" xfId="1" applyFont="1" applyFill="1" applyBorder="1" applyAlignment="1">
      <alignment horizontal="right" vertical="center" shrinkToFit="1"/>
    </xf>
    <xf numFmtId="38" fontId="17" fillId="0" borderId="0" xfId="1" applyFont="1" applyFill="1" applyAlignment="1">
      <alignment vertical="center" shrinkToFit="1"/>
    </xf>
    <xf numFmtId="38" fontId="0" fillId="8" borderId="74" xfId="1" applyFont="1" applyFill="1" applyBorder="1" applyAlignment="1">
      <alignment horizontal="right" vertical="center" shrinkToFit="1"/>
    </xf>
    <xf numFmtId="38" fontId="0" fillId="8" borderId="151" xfId="1" applyFont="1" applyFill="1" applyBorder="1" applyAlignment="1">
      <alignment vertical="center" shrinkToFit="1"/>
    </xf>
    <xf numFmtId="38" fontId="0" fillId="8" borderId="151" xfId="1" applyFont="1" applyFill="1" applyBorder="1" applyAlignment="1">
      <alignment horizontal="right" vertical="center" shrinkToFit="1"/>
    </xf>
    <xf numFmtId="0" fontId="6" fillId="0" borderId="0" xfId="0" applyFont="1" applyAlignment="1">
      <alignment vertical="center" shrinkToFit="1"/>
    </xf>
    <xf numFmtId="0" fontId="2" fillId="0" borderId="18" xfId="0" applyFont="1" applyBorder="1" applyAlignment="1">
      <alignment horizontal="center" vertical="center" shrinkToFit="1"/>
    </xf>
    <xf numFmtId="0" fontId="0" fillId="11" borderId="115" xfId="0" applyFill="1" applyBorder="1" applyAlignment="1">
      <alignment horizontal="center" vertical="center" wrapText="1"/>
    </xf>
    <xf numFmtId="0" fontId="0" fillId="11" borderId="122" xfId="0" applyFill="1" applyBorder="1" applyAlignment="1">
      <alignment vertical="center" wrapText="1"/>
    </xf>
    <xf numFmtId="0" fontId="0" fillId="11" borderId="112" xfId="0" applyFill="1" applyBorder="1" applyAlignment="1">
      <alignment vertical="center" wrapText="1"/>
    </xf>
    <xf numFmtId="0" fontId="0" fillId="5" borderId="91" xfId="0" applyFill="1" applyBorder="1" applyAlignment="1">
      <alignment horizontal="center" vertical="center" wrapText="1"/>
    </xf>
    <xf numFmtId="0" fontId="0" fillId="5" borderId="5" xfId="0" applyFill="1" applyBorder="1" applyAlignment="1">
      <alignment vertical="center" wrapText="1"/>
    </xf>
    <xf numFmtId="0" fontId="0" fillId="5" borderId="92" xfId="0" applyFill="1" applyBorder="1" applyAlignment="1">
      <alignment vertical="center" wrapText="1"/>
    </xf>
    <xf numFmtId="0" fontId="0" fillId="5" borderId="123" xfId="0" applyFill="1" applyBorder="1" applyAlignment="1">
      <alignment horizontal="center" vertical="center" wrapText="1"/>
    </xf>
    <xf numFmtId="0" fontId="0" fillId="5" borderId="124" xfId="0" applyFill="1" applyBorder="1" applyAlignment="1">
      <alignment vertical="center" wrapText="1"/>
    </xf>
    <xf numFmtId="0" fontId="0" fillId="5" borderId="125" xfId="0" applyFill="1" applyBorder="1" applyAlignment="1">
      <alignment vertical="center" wrapText="1"/>
    </xf>
    <xf numFmtId="38" fontId="0" fillId="13" borderId="39" xfId="1" applyFont="1" applyFill="1" applyBorder="1" applyAlignment="1">
      <alignment horizontal="right" vertical="center" shrinkToFit="1"/>
    </xf>
    <xf numFmtId="0" fontId="0" fillId="0" borderId="19" xfId="0" applyBorder="1" applyAlignment="1">
      <alignment horizontal="distributed" vertical="center" justifyLastLine="1"/>
    </xf>
    <xf numFmtId="0" fontId="0" fillId="8" borderId="160" xfId="0" applyFill="1" applyBorder="1" applyAlignment="1">
      <alignment horizontal="center" vertical="center"/>
    </xf>
    <xf numFmtId="0" fontId="4" fillId="0" borderId="27" xfId="0" applyFont="1" applyBorder="1" applyAlignment="1">
      <alignment horizontal="center" shrinkToFit="1"/>
    </xf>
    <xf numFmtId="0" fontId="2" fillId="0" borderId="27" xfId="0" applyFont="1" applyBorder="1" applyAlignment="1">
      <alignment vertical="center" shrinkToFit="1"/>
    </xf>
    <xf numFmtId="0" fontId="6" fillId="0" borderId="27" xfId="0" applyFont="1" applyBorder="1" applyAlignment="1">
      <alignment horizontal="center" vertical="center" shrinkToFit="1"/>
    </xf>
    <xf numFmtId="0" fontId="2" fillId="0" borderId="27" xfId="0" applyFont="1" applyBorder="1" applyAlignment="1">
      <alignment horizontal="center" vertical="center" shrinkToFit="1"/>
    </xf>
    <xf numFmtId="0" fontId="2" fillId="0" borderId="0" xfId="0" applyFont="1" applyAlignment="1">
      <alignment horizontal="right" vertical="center" shrinkToFit="1"/>
    </xf>
    <xf numFmtId="10" fontId="2" fillId="7" borderId="59" xfId="0" applyNumberFormat="1" applyFont="1" applyFill="1" applyBorder="1" applyAlignment="1">
      <alignment horizontal="center" vertical="center" wrapText="1" shrinkToFit="1"/>
    </xf>
    <xf numFmtId="181" fontId="2" fillId="0" borderId="61" xfId="0" applyNumberFormat="1" applyFont="1" applyBorder="1" applyAlignment="1">
      <alignment vertical="center" wrapText="1" shrinkToFit="1"/>
    </xf>
    <xf numFmtId="0" fontId="2" fillId="0" borderId="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25" xfId="0" applyFont="1" applyBorder="1" applyAlignment="1">
      <alignment horizontal="center" vertical="center" wrapText="1"/>
    </xf>
    <xf numFmtId="182" fontId="0" fillId="0" borderId="0" xfId="0" applyNumberFormat="1" applyAlignment="1">
      <alignment horizontal="center" vertical="center"/>
    </xf>
    <xf numFmtId="14" fontId="0" fillId="0" borderId="0" xfId="0" applyNumberFormat="1">
      <alignment vertical="center"/>
    </xf>
    <xf numFmtId="0" fontId="2" fillId="0" borderId="31" xfId="0" applyFont="1" applyBorder="1" applyAlignment="1">
      <alignment vertical="center" shrinkToFit="1"/>
    </xf>
    <xf numFmtId="186" fontId="2" fillId="0" borderId="0" xfId="0" applyNumberFormat="1" applyFont="1">
      <alignment vertical="center"/>
    </xf>
    <xf numFmtId="186" fontId="2" fillId="0" borderId="14" xfId="0" applyNumberFormat="1" applyFont="1" applyBorder="1" applyAlignment="1">
      <alignment vertical="center" shrinkToFit="1"/>
    </xf>
    <xf numFmtId="186" fontId="2" fillId="0" borderId="14" xfId="1" applyNumberFormat="1" applyFont="1" applyFill="1" applyBorder="1" applyAlignment="1" applyProtection="1">
      <alignment vertical="center"/>
    </xf>
    <xf numFmtId="186" fontId="2" fillId="0" borderId="10" xfId="1" applyNumberFormat="1" applyFont="1" applyBorder="1" applyAlignment="1" applyProtection="1">
      <alignment vertical="center"/>
    </xf>
    <xf numFmtId="0" fontId="24" fillId="0" borderId="8" xfId="0" applyFont="1" applyBorder="1" applyAlignment="1" applyProtection="1">
      <alignment vertical="center" shrinkToFit="1"/>
      <protection locked="0"/>
    </xf>
    <xf numFmtId="0" fontId="0" fillId="0" borderId="20" xfId="0" applyBorder="1">
      <alignment vertical="center"/>
    </xf>
    <xf numFmtId="0" fontId="0" fillId="0" borderId="10" xfId="0" applyBorder="1">
      <alignment vertical="center"/>
    </xf>
    <xf numFmtId="0" fontId="0" fillId="10" borderId="17" xfId="0" applyFill="1" applyBorder="1">
      <alignment vertical="center"/>
    </xf>
    <xf numFmtId="0" fontId="18" fillId="5" borderId="57" xfId="0" applyFont="1" applyFill="1" applyBorder="1" applyAlignment="1">
      <alignment horizontal="center" vertical="center" shrinkToFit="1"/>
    </xf>
    <xf numFmtId="0" fontId="0" fillId="10" borderId="17" xfId="0" applyFill="1" applyBorder="1" applyAlignment="1">
      <alignment horizontal="center" vertical="center"/>
    </xf>
    <xf numFmtId="0" fontId="0" fillId="5" borderId="57" xfId="0" applyFill="1" applyBorder="1" applyAlignment="1">
      <alignment horizontal="center" vertical="center"/>
    </xf>
    <xf numFmtId="0" fontId="0" fillId="5" borderId="171" xfId="0" applyFill="1" applyBorder="1" applyAlignment="1">
      <alignment horizontal="center" vertical="center"/>
    </xf>
    <xf numFmtId="0" fontId="17" fillId="0" borderId="173" xfId="3" quotePrefix="1" applyFont="1" applyFill="1" applyBorder="1" applyAlignment="1" applyProtection="1">
      <alignment vertical="center" wrapText="1" shrinkToFit="1"/>
    </xf>
    <xf numFmtId="0" fontId="17" fillId="0" borderId="174" xfId="3" quotePrefix="1" applyFont="1" applyFill="1" applyBorder="1" applyAlignment="1" applyProtection="1">
      <alignment vertical="center" wrapText="1" shrinkToFit="1"/>
    </xf>
    <xf numFmtId="0" fontId="17" fillId="0" borderId="175" xfId="3" quotePrefix="1" applyFont="1" applyFill="1" applyBorder="1" applyAlignment="1" applyProtection="1">
      <alignment vertical="center" wrapText="1" shrinkToFit="1"/>
    </xf>
    <xf numFmtId="0" fontId="0" fillId="0" borderId="47" xfId="0" applyBorder="1" applyAlignment="1">
      <alignment horizontal="center" vertical="center"/>
    </xf>
    <xf numFmtId="0" fontId="18" fillId="5" borderId="178" xfId="0" applyFont="1" applyFill="1" applyBorder="1" applyAlignment="1">
      <alignment horizontal="center" vertical="center" shrinkToFit="1"/>
    </xf>
    <xf numFmtId="0" fontId="0" fillId="0" borderId="176" xfId="0" applyBorder="1" applyAlignment="1">
      <alignment horizontal="center" vertical="center"/>
    </xf>
    <xf numFmtId="0" fontId="25" fillId="0" borderId="35" xfId="3" quotePrefix="1" applyFont="1" applyFill="1" applyBorder="1" applyAlignment="1" applyProtection="1">
      <alignment vertical="center" wrapText="1" shrinkToFit="1"/>
    </xf>
    <xf numFmtId="0" fontId="25" fillId="0" borderId="179" xfId="3" quotePrefix="1" applyFont="1" applyFill="1" applyBorder="1" applyAlignment="1" applyProtection="1">
      <alignment vertical="center" wrapText="1" shrinkToFit="1"/>
    </xf>
    <xf numFmtId="0" fontId="24" fillId="0" borderId="5" xfId="0" applyFont="1" applyBorder="1" applyAlignment="1" applyProtection="1">
      <alignment vertical="center" wrapText="1" shrinkToFit="1"/>
      <protection locked="0"/>
    </xf>
    <xf numFmtId="0" fontId="24" fillId="0" borderId="79" xfId="0" applyFont="1" applyBorder="1" applyAlignment="1" applyProtection="1">
      <alignment vertical="center" wrapText="1" shrinkToFit="1"/>
      <protection locked="0"/>
    </xf>
    <xf numFmtId="0" fontId="24" fillId="0" borderId="8" xfId="0" applyFont="1" applyBorder="1" applyAlignment="1" applyProtection="1">
      <alignment vertical="center" wrapText="1" shrinkToFit="1"/>
      <protection locked="0"/>
    </xf>
    <xf numFmtId="0" fontId="24" fillId="0" borderId="25" xfId="0" applyFont="1" applyBorder="1" applyAlignment="1" applyProtection="1">
      <alignment vertical="center" wrapText="1" shrinkToFit="1"/>
      <protection locked="0"/>
    </xf>
    <xf numFmtId="0" fontId="0" fillId="0" borderId="0" xfId="0" applyAlignment="1">
      <alignment horizontal="center" vertical="center" shrinkToFit="1"/>
    </xf>
    <xf numFmtId="0" fontId="17" fillId="0" borderId="5" xfId="0" applyFont="1" applyBorder="1" applyAlignment="1" applyProtection="1">
      <alignment horizontal="center" vertical="center" wrapText="1" shrinkToFit="1"/>
      <protection locked="0"/>
    </xf>
    <xf numFmtId="0" fontId="17" fillId="0" borderId="8" xfId="0" applyFont="1" applyBorder="1" applyAlignment="1" applyProtection="1">
      <alignment horizontal="center" vertical="center" wrapText="1" shrinkToFit="1"/>
      <protection locked="0"/>
    </xf>
    <xf numFmtId="0" fontId="0" fillId="0" borderId="184" xfId="0" applyBorder="1">
      <alignment vertical="center"/>
    </xf>
    <xf numFmtId="0" fontId="0" fillId="0" borderId="10" xfId="0" applyBorder="1" applyAlignment="1">
      <alignment vertical="center" shrinkToFit="1"/>
    </xf>
    <xf numFmtId="0" fontId="0" fillId="0" borderId="186" xfId="0" applyBorder="1" applyAlignment="1">
      <alignment horizontal="center" vertical="center"/>
    </xf>
    <xf numFmtId="0" fontId="16" fillId="0" borderId="40" xfId="3" applyFill="1" applyBorder="1" applyAlignment="1" applyProtection="1">
      <alignment horizontal="center" vertical="center" shrinkToFit="1"/>
    </xf>
    <xf numFmtId="0" fontId="16" fillId="0" borderId="189" xfId="3" applyFill="1" applyBorder="1" applyAlignment="1" applyProtection="1">
      <alignment horizontal="center" vertical="center" shrinkToFit="1"/>
    </xf>
    <xf numFmtId="0" fontId="29" fillId="3" borderId="191" xfId="0" applyFont="1" applyFill="1" applyBorder="1" applyAlignment="1">
      <alignment horizontal="center" vertical="center"/>
    </xf>
    <xf numFmtId="0" fontId="29" fillId="3" borderId="190" xfId="0" applyFont="1" applyFill="1" applyBorder="1">
      <alignment vertical="center"/>
    </xf>
    <xf numFmtId="0" fontId="2" fillId="0" borderId="0" xfId="0" applyFont="1" applyAlignment="1">
      <alignment horizontal="center" vertical="center" shrinkToFit="1"/>
    </xf>
    <xf numFmtId="0" fontId="2" fillId="0" borderId="29" xfId="0" applyFont="1" applyBorder="1">
      <alignment vertical="center"/>
    </xf>
    <xf numFmtId="0" fontId="2" fillId="0" borderId="28" xfId="0" applyFont="1" applyBorder="1">
      <alignment vertical="center"/>
    </xf>
    <xf numFmtId="0" fontId="2" fillId="0" borderId="31" xfId="0" applyFont="1" applyBorder="1">
      <alignment vertical="center"/>
    </xf>
    <xf numFmtId="0" fontId="2" fillId="0" borderId="13" xfId="0" applyFont="1" applyBorder="1" applyAlignment="1">
      <alignment horizontal="center" vertical="center" textRotation="255" shrinkToFit="1"/>
    </xf>
    <xf numFmtId="0" fontId="32" fillId="0" borderId="0" xfId="0" applyFont="1">
      <alignment vertical="center"/>
    </xf>
    <xf numFmtId="0" fontId="0" fillId="6" borderId="0" xfId="0" applyFill="1">
      <alignment vertical="center"/>
    </xf>
    <xf numFmtId="0" fontId="0" fillId="0" borderId="0" xfId="0" applyAlignment="1">
      <alignment vertical="top"/>
    </xf>
    <xf numFmtId="0" fontId="0" fillId="9" borderId="164" xfId="0" applyFill="1" applyBorder="1">
      <alignment vertical="center"/>
    </xf>
    <xf numFmtId="0" fontId="32" fillId="9" borderId="165" xfId="0" applyFont="1" applyFill="1" applyBorder="1">
      <alignment vertical="center"/>
    </xf>
    <xf numFmtId="0" fontId="32" fillId="9" borderId="166" xfId="0" applyFont="1" applyFill="1" applyBorder="1">
      <alignment vertical="center"/>
    </xf>
    <xf numFmtId="0" fontId="0" fillId="9" borderId="116" xfId="0" applyFill="1" applyBorder="1">
      <alignment vertical="center"/>
    </xf>
    <xf numFmtId="0" fontId="0" fillId="9" borderId="117" xfId="0" applyFill="1" applyBorder="1">
      <alignment vertical="center"/>
    </xf>
    <xf numFmtId="0" fontId="0" fillId="9" borderId="118" xfId="0" applyFill="1" applyBorder="1">
      <alignment vertical="center"/>
    </xf>
    <xf numFmtId="0" fontId="0" fillId="9" borderId="0" xfId="0" applyFill="1">
      <alignment vertical="center"/>
    </xf>
    <xf numFmtId="0" fontId="0" fillId="9" borderId="198" xfId="0" applyFill="1" applyBorder="1">
      <alignment vertical="center"/>
    </xf>
    <xf numFmtId="0" fontId="0" fillId="9" borderId="197" xfId="0" applyFill="1" applyBorder="1">
      <alignment vertical="center"/>
    </xf>
    <xf numFmtId="0" fontId="0" fillId="9" borderId="194" xfId="0" applyFill="1" applyBorder="1">
      <alignment vertical="center"/>
    </xf>
    <xf numFmtId="0" fontId="0" fillId="9" borderId="195" xfId="0" applyFill="1" applyBorder="1">
      <alignment vertical="center"/>
    </xf>
    <xf numFmtId="0" fontId="0" fillId="9" borderId="196" xfId="0" applyFill="1" applyBorder="1">
      <alignment vertical="center"/>
    </xf>
    <xf numFmtId="0" fontId="0" fillId="9" borderId="117" xfId="0" applyFill="1" applyBorder="1" applyAlignment="1">
      <alignment vertical="center" wrapText="1"/>
    </xf>
    <xf numFmtId="0" fontId="0" fillId="9" borderId="118" xfId="0" applyFill="1" applyBorder="1" applyAlignment="1">
      <alignment vertical="center" wrapText="1"/>
    </xf>
    <xf numFmtId="0" fontId="32" fillId="9" borderId="0" xfId="0" applyFont="1" applyFill="1">
      <alignment vertical="center"/>
    </xf>
    <xf numFmtId="0" fontId="0" fillId="9" borderId="194" xfId="0" applyFill="1" applyBorder="1" applyAlignment="1">
      <alignment vertical="top"/>
    </xf>
    <xf numFmtId="0" fontId="0" fillId="9" borderId="195" xfId="0" applyFill="1" applyBorder="1" applyAlignment="1">
      <alignment vertical="top"/>
    </xf>
    <xf numFmtId="0" fontId="0" fillId="9" borderId="196" xfId="0" applyFill="1" applyBorder="1" applyAlignment="1">
      <alignment vertical="top"/>
    </xf>
    <xf numFmtId="0" fontId="0" fillId="9" borderId="116" xfId="0" applyFill="1" applyBorder="1" applyAlignment="1">
      <alignment horizontal="right" vertical="center"/>
    </xf>
    <xf numFmtId="0" fontId="0" fillId="9" borderId="197" xfId="0" applyFill="1" applyBorder="1" applyAlignment="1">
      <alignment horizontal="right" vertical="center"/>
    </xf>
    <xf numFmtId="0" fontId="33" fillId="9" borderId="165" xfId="0" applyFont="1" applyFill="1" applyBorder="1" applyAlignment="1">
      <alignment horizontal="left" vertical="center"/>
    </xf>
    <xf numFmtId="0" fontId="0" fillId="9" borderId="165" xfId="0" applyFill="1" applyBorder="1">
      <alignment vertical="center"/>
    </xf>
    <xf numFmtId="0" fontId="0" fillId="9" borderId="166" xfId="0" applyFill="1" applyBorder="1">
      <alignment vertical="center"/>
    </xf>
    <xf numFmtId="0" fontId="33" fillId="9" borderId="117" xfId="0" applyFont="1" applyFill="1" applyBorder="1" applyAlignment="1">
      <alignment horizontal="left" vertical="center"/>
    </xf>
    <xf numFmtId="0" fontId="13" fillId="0" borderId="0" xfId="0" applyFont="1" applyAlignment="1">
      <alignment vertical="center" wrapText="1"/>
    </xf>
    <xf numFmtId="0" fontId="13" fillId="9" borderId="165" xfId="0" applyFont="1" applyFill="1" applyBorder="1">
      <alignment vertical="center"/>
    </xf>
    <xf numFmtId="0" fontId="13" fillId="9" borderId="0" xfId="0" applyFont="1" applyFill="1" applyAlignment="1">
      <alignment vertical="top"/>
    </xf>
    <xf numFmtId="0" fontId="35" fillId="9" borderId="0" xfId="0" applyFont="1" applyFill="1" applyAlignment="1">
      <alignment vertical="top"/>
    </xf>
    <xf numFmtId="0" fontId="29" fillId="3" borderId="188" xfId="0" applyFont="1" applyFill="1" applyBorder="1" applyAlignment="1">
      <alignment horizontal="center" vertical="center"/>
    </xf>
    <xf numFmtId="0" fontId="29" fillId="3" borderId="117" xfId="0" applyFont="1" applyFill="1" applyBorder="1" applyAlignment="1">
      <alignment horizontal="center" vertical="center"/>
    </xf>
    <xf numFmtId="0" fontId="29" fillId="3" borderId="187" xfId="0" applyFont="1" applyFill="1" applyBorder="1" applyAlignment="1">
      <alignment horizontal="center" vertical="center"/>
    </xf>
    <xf numFmtId="0" fontId="30" fillId="0" borderId="30" xfId="0" applyFont="1" applyBorder="1" applyAlignment="1">
      <alignment horizontal="center" vertical="center" shrinkToFit="1"/>
    </xf>
    <xf numFmtId="0" fontId="30" fillId="0" borderId="0" xfId="0" applyFont="1" applyAlignment="1">
      <alignment horizontal="center" vertical="center" shrinkToFit="1"/>
    </xf>
    <xf numFmtId="0" fontId="30" fillId="0" borderId="185" xfId="0" applyFont="1" applyBorder="1" applyAlignment="1">
      <alignment horizontal="center" vertical="center" shrinkToFit="1"/>
    </xf>
    <xf numFmtId="0" fontId="0" fillId="8" borderId="183" xfId="0" applyFill="1" applyBorder="1" applyAlignment="1">
      <alignment horizontal="center" vertical="center" wrapText="1"/>
    </xf>
    <xf numFmtId="0" fontId="0" fillId="8" borderId="177" xfId="0" applyFill="1" applyBorder="1" applyAlignment="1">
      <alignment horizontal="center" vertical="center"/>
    </xf>
    <xf numFmtId="0" fontId="0" fillId="8" borderId="136" xfId="0" applyFill="1" applyBorder="1" applyAlignment="1">
      <alignment horizontal="center" vertical="center" wrapText="1"/>
    </xf>
    <xf numFmtId="0" fontId="0" fillId="8" borderId="5" xfId="0" applyFill="1" applyBorder="1" applyAlignment="1">
      <alignment horizontal="center" vertical="center"/>
    </xf>
    <xf numFmtId="0" fontId="0" fillId="8" borderId="136" xfId="0" applyFill="1" applyBorder="1" applyAlignment="1">
      <alignment horizontal="center" vertical="center"/>
    </xf>
    <xf numFmtId="0" fontId="0" fillId="8" borderId="98" xfId="0" applyFill="1" applyBorder="1" applyAlignment="1">
      <alignment horizontal="center" vertical="center"/>
    </xf>
    <xf numFmtId="0" fontId="0" fillId="8" borderId="182" xfId="0" applyFill="1" applyBorder="1" applyAlignment="1">
      <alignment horizontal="center" vertical="center" wrapText="1"/>
    </xf>
    <xf numFmtId="0" fontId="0" fillId="8" borderId="35" xfId="0" applyFill="1" applyBorder="1" applyAlignment="1">
      <alignment horizontal="center" vertical="center" wrapText="1"/>
    </xf>
    <xf numFmtId="0" fontId="0" fillId="8" borderId="181" xfId="0" applyFill="1" applyBorder="1" applyAlignment="1">
      <alignment horizontal="center" vertical="center" wrapText="1"/>
    </xf>
    <xf numFmtId="0" fontId="0" fillId="8" borderId="0" xfId="0" applyFill="1" applyAlignment="1">
      <alignment horizontal="center" vertical="center" wrapText="1"/>
    </xf>
    <xf numFmtId="0" fontId="0" fillId="8" borderId="172" xfId="0" applyFill="1" applyBorder="1" applyAlignment="1">
      <alignment horizontal="center" vertical="center" wrapText="1"/>
    </xf>
    <xf numFmtId="0" fontId="0" fillId="8" borderId="95" xfId="0" applyFill="1" applyBorder="1" applyAlignment="1">
      <alignment horizontal="center" vertical="center" wrapText="1"/>
    </xf>
    <xf numFmtId="176" fontId="30" fillId="5" borderId="164" xfId="0" applyNumberFormat="1" applyFont="1" applyFill="1" applyBorder="1" applyAlignment="1" applyProtection="1">
      <alignment horizontal="center" vertical="center"/>
      <protection locked="0"/>
    </xf>
    <xf numFmtId="176" fontId="30" fillId="5" borderId="166" xfId="0" applyNumberFormat="1" applyFont="1" applyFill="1" applyBorder="1" applyAlignment="1" applyProtection="1">
      <alignment horizontal="center" vertical="center"/>
      <protection locked="0"/>
    </xf>
    <xf numFmtId="0" fontId="30" fillId="8" borderId="15" xfId="0" applyFont="1" applyFill="1" applyBorder="1" applyAlignment="1">
      <alignment horizontal="center" vertical="center"/>
    </xf>
    <xf numFmtId="0" fontId="30" fillId="8" borderId="192" xfId="0" applyFont="1" applyFill="1" applyBorder="1" applyAlignment="1">
      <alignment horizontal="center" vertical="center"/>
    </xf>
    <xf numFmtId="0" fontId="0" fillId="0" borderId="79" xfId="0" applyBorder="1" applyProtection="1">
      <alignment vertical="center"/>
      <protection locked="0"/>
    </xf>
    <xf numFmtId="0" fontId="0" fillId="0" borderId="40" xfId="0" applyBorder="1" applyProtection="1">
      <alignment vertical="center"/>
      <protection locked="0"/>
    </xf>
    <xf numFmtId="0" fontId="9" fillId="3" borderId="23" xfId="0" applyFont="1" applyFill="1" applyBorder="1" applyAlignment="1">
      <alignment horizontal="center" vertical="center"/>
    </xf>
    <xf numFmtId="0" fontId="9" fillId="3" borderId="24" xfId="0" applyFont="1" applyFill="1" applyBorder="1" applyAlignment="1">
      <alignment horizontal="center" vertical="center"/>
    </xf>
    <xf numFmtId="0" fontId="9" fillId="3" borderId="38" xfId="0" applyFont="1" applyFill="1" applyBorder="1" applyAlignment="1">
      <alignment horizontal="distributed" vertical="center" justifyLastLine="1"/>
    </xf>
    <xf numFmtId="0" fontId="9" fillId="3" borderId="59" xfId="0" applyFont="1" applyFill="1" applyBorder="1" applyAlignment="1">
      <alignment horizontal="distributed" vertical="center" justifyLastLine="1"/>
    </xf>
    <xf numFmtId="0" fontId="0" fillId="2" borderId="39" xfId="0" applyFill="1" applyBorder="1" applyAlignment="1">
      <alignment horizontal="distributed" vertical="center" justifyLastLine="1"/>
    </xf>
    <xf numFmtId="0" fontId="0" fillId="2" borderId="60" xfId="0" applyFill="1" applyBorder="1" applyAlignment="1">
      <alignment horizontal="distributed" vertical="center" justifyLastLine="1"/>
    </xf>
    <xf numFmtId="0" fontId="0" fillId="8" borderId="180" xfId="0" applyFill="1" applyBorder="1" applyAlignment="1">
      <alignment horizontal="center" vertical="center"/>
    </xf>
    <xf numFmtId="0" fontId="0" fillId="8" borderId="39" xfId="0" applyFill="1" applyBorder="1" applyAlignment="1">
      <alignment horizontal="center" vertical="center"/>
    </xf>
    <xf numFmtId="0" fontId="0" fillId="0" borderId="79" xfId="0" applyBorder="1" applyAlignment="1" applyProtection="1">
      <alignment horizontal="left" vertical="center"/>
      <protection locked="0"/>
    </xf>
    <xf numFmtId="0" fontId="0" fillId="0" borderId="40" xfId="0" applyBorder="1" applyAlignment="1" applyProtection="1">
      <alignment horizontal="left" vertical="center"/>
      <protection locked="0"/>
    </xf>
    <xf numFmtId="0" fontId="0" fillId="2" borderId="37" xfId="0" applyFill="1" applyBorder="1" applyAlignment="1">
      <alignment horizontal="distributed" vertical="center" justifyLastLine="1"/>
    </xf>
    <xf numFmtId="0" fontId="0" fillId="2" borderId="61" xfId="0" applyFill="1" applyBorder="1" applyAlignment="1">
      <alignment horizontal="distributed" vertical="center" justifyLastLine="1"/>
    </xf>
    <xf numFmtId="0" fontId="0" fillId="0" borderId="25" xfId="0" applyBorder="1" applyProtection="1">
      <alignment vertical="center"/>
      <protection locked="0"/>
    </xf>
    <xf numFmtId="0" fontId="0" fillId="0" borderId="26" xfId="0" applyBorder="1" applyProtection="1">
      <alignment vertical="center"/>
      <protection locked="0"/>
    </xf>
    <xf numFmtId="181" fontId="2" fillId="0" borderId="25" xfId="0" applyNumberFormat="1" applyFont="1" applyBorder="1" applyAlignment="1">
      <alignment vertical="center" wrapText="1" shrinkToFit="1"/>
    </xf>
    <xf numFmtId="181" fontId="2" fillId="0" borderId="18" xfId="0" applyNumberFormat="1" applyFont="1" applyBorder="1" applyAlignment="1">
      <alignment vertical="center" wrapText="1" shrinkToFit="1"/>
    </xf>
    <xf numFmtId="10" fontId="2" fillId="7" borderId="23" xfId="0" applyNumberFormat="1" applyFont="1" applyFill="1" applyBorder="1" applyAlignment="1">
      <alignment horizontal="right" vertical="center" wrapText="1" shrinkToFit="1"/>
    </xf>
    <xf numFmtId="10" fontId="2" fillId="7" borderId="17" xfId="0" applyNumberFormat="1" applyFont="1" applyFill="1" applyBorder="1" applyAlignment="1">
      <alignment horizontal="right" vertical="center" wrapText="1" shrinkToFit="1"/>
    </xf>
    <xf numFmtId="38" fontId="2" fillId="0" borderId="97" xfId="0" applyNumberFormat="1" applyFont="1" applyBorder="1" applyAlignment="1">
      <alignment horizontal="right" vertical="center" shrinkToFit="1"/>
    </xf>
    <xf numFmtId="38" fontId="2" fillId="0" borderId="66" xfId="0" applyNumberFormat="1" applyFont="1" applyBorder="1" applyAlignment="1">
      <alignment horizontal="right" vertical="center" shrinkToFit="1"/>
    </xf>
    <xf numFmtId="38" fontId="2" fillId="0" borderId="76" xfId="0" applyNumberFormat="1" applyFont="1" applyBorder="1" applyAlignment="1">
      <alignment horizontal="right" vertical="center" shrinkToFit="1"/>
    </xf>
    <xf numFmtId="38" fontId="2" fillId="0" borderId="98" xfId="0" applyNumberFormat="1" applyFont="1" applyBorder="1" applyAlignment="1">
      <alignment horizontal="right" vertical="center" shrinkToFit="1"/>
    </xf>
    <xf numFmtId="38" fontId="2" fillId="0" borderId="95" xfId="0" applyNumberFormat="1" applyFont="1" applyBorder="1" applyAlignment="1">
      <alignment horizontal="right" vertical="center" shrinkToFit="1"/>
    </xf>
    <xf numFmtId="38" fontId="2" fillId="0" borderId="99" xfId="0" applyNumberFormat="1" applyFont="1" applyBorder="1" applyAlignment="1">
      <alignment horizontal="right" vertical="center" shrinkToFit="1"/>
    </xf>
    <xf numFmtId="38" fontId="6" fillId="0" borderId="97" xfId="0" applyNumberFormat="1" applyFont="1" applyBorder="1" applyAlignment="1">
      <alignment horizontal="right" vertical="center" shrinkToFit="1"/>
    </xf>
    <xf numFmtId="38" fontId="6" fillId="0" borderId="66" xfId="0" applyNumberFormat="1" applyFont="1" applyBorder="1" applyAlignment="1">
      <alignment horizontal="right" vertical="center" shrinkToFit="1"/>
    </xf>
    <xf numFmtId="38" fontId="6" fillId="0" borderId="76" xfId="0" applyNumberFormat="1" applyFont="1" applyBorder="1" applyAlignment="1">
      <alignment horizontal="right" vertical="center" shrinkToFit="1"/>
    </xf>
    <xf numFmtId="38" fontId="6" fillId="0" borderId="98" xfId="0" applyNumberFormat="1" applyFont="1" applyBorder="1" applyAlignment="1">
      <alignment horizontal="right" vertical="center" shrinkToFit="1"/>
    </xf>
    <xf numFmtId="38" fontId="6" fillId="0" borderId="95" xfId="0" applyNumberFormat="1" applyFont="1" applyBorder="1" applyAlignment="1">
      <alignment horizontal="right" vertical="center" shrinkToFit="1"/>
    </xf>
    <xf numFmtId="38" fontId="6" fillId="0" borderId="99" xfId="0" applyNumberFormat="1" applyFont="1" applyBorder="1" applyAlignment="1">
      <alignment horizontal="right" vertical="center" shrinkToFit="1"/>
    </xf>
    <xf numFmtId="0" fontId="6" fillId="0" borderId="96" xfId="0" applyFont="1" applyBorder="1" applyAlignment="1">
      <alignment horizontal="center" vertical="center" shrinkToFit="1"/>
    </xf>
    <xf numFmtId="0" fontId="6" fillId="0" borderId="81" xfId="0" applyFont="1" applyBorder="1" applyAlignment="1">
      <alignment horizontal="center" vertical="center" shrinkToFit="1"/>
    </xf>
    <xf numFmtId="10" fontId="2" fillId="0" borderId="97" xfId="0" applyNumberFormat="1" applyFont="1" applyBorder="1" applyAlignment="1">
      <alignment horizontal="right" vertical="center" shrinkToFit="1"/>
    </xf>
    <xf numFmtId="10" fontId="2" fillId="0" borderId="76" xfId="0" applyNumberFormat="1" applyFont="1" applyBorder="1" applyAlignment="1">
      <alignment horizontal="right" vertical="center" shrinkToFit="1"/>
    </xf>
    <xf numFmtId="10" fontId="2" fillId="0" borderId="98" xfId="0" applyNumberFormat="1" applyFont="1" applyBorder="1" applyAlignment="1">
      <alignment horizontal="right" vertical="center" shrinkToFit="1"/>
    </xf>
    <xf numFmtId="10" fontId="2" fillId="0" borderId="99" xfId="0" applyNumberFormat="1" applyFont="1" applyBorder="1" applyAlignment="1">
      <alignment horizontal="right" vertical="center" shrinkToFit="1"/>
    </xf>
    <xf numFmtId="0" fontId="6" fillId="0" borderId="98" xfId="0" applyFont="1" applyBorder="1" applyAlignment="1">
      <alignment vertical="center" shrinkToFit="1"/>
    </xf>
    <xf numFmtId="0" fontId="6" fillId="0" borderId="95" xfId="0" applyFont="1" applyBorder="1" applyAlignment="1">
      <alignment vertical="center" shrinkToFit="1"/>
    </xf>
    <xf numFmtId="0" fontId="6" fillId="0" borderId="99" xfId="0" applyFont="1" applyBorder="1" applyAlignment="1">
      <alignment vertical="center" shrinkToFit="1"/>
    </xf>
    <xf numFmtId="0" fontId="6" fillId="0" borderId="32" xfId="0" applyFont="1" applyBorder="1" applyAlignment="1">
      <alignment vertical="center" shrinkToFit="1"/>
    </xf>
    <xf numFmtId="38" fontId="2" fillId="0" borderId="54" xfId="0" applyNumberFormat="1" applyFont="1" applyBorder="1" applyAlignment="1">
      <alignment horizontal="right" vertical="center" shrinkToFit="1"/>
    </xf>
    <xf numFmtId="38" fontId="2" fillId="0" borderId="14" xfId="0" applyNumberFormat="1" applyFont="1" applyBorder="1" applyAlignment="1">
      <alignment horizontal="right" vertical="center" shrinkToFit="1"/>
    </xf>
    <xf numFmtId="38" fontId="2" fillId="0" borderId="55" xfId="0" applyNumberFormat="1" applyFont="1" applyBorder="1" applyAlignment="1">
      <alignment horizontal="right" vertical="center" shrinkToFit="1"/>
    </xf>
    <xf numFmtId="38" fontId="2" fillId="0" borderId="12" xfId="1" applyFont="1" applyBorder="1" applyAlignment="1" applyProtection="1">
      <alignment horizontal="center" vertical="center" wrapText="1"/>
    </xf>
    <xf numFmtId="38" fontId="2" fillId="0" borderId="21" xfId="1" applyFont="1" applyBorder="1" applyAlignment="1" applyProtection="1">
      <alignment horizontal="center" vertical="center" wrapText="1"/>
    </xf>
    <xf numFmtId="0" fontId="2" fillId="0" borderId="0" xfId="0" applyFont="1" applyAlignment="1">
      <alignment vertical="center" shrinkToFit="1"/>
    </xf>
    <xf numFmtId="0" fontId="2" fillId="4" borderId="20" xfId="0" applyFont="1" applyFill="1" applyBorder="1" applyAlignment="1">
      <alignment horizontal="center" vertical="center"/>
    </xf>
    <xf numFmtId="0" fontId="2" fillId="4" borderId="10" xfId="0" applyFont="1" applyFill="1" applyBorder="1" applyAlignment="1">
      <alignment horizontal="center" vertical="center"/>
    </xf>
    <xf numFmtId="0" fontId="2" fillId="0" borderId="10" xfId="0" applyFont="1" applyBorder="1" applyAlignment="1">
      <alignment vertical="center" shrinkToFit="1"/>
    </xf>
    <xf numFmtId="0" fontId="2" fillId="4" borderId="15" xfId="0" applyFont="1" applyFill="1" applyBorder="1" applyAlignment="1">
      <alignment horizontal="center" vertical="center"/>
    </xf>
    <xf numFmtId="0" fontId="2" fillId="4" borderId="16" xfId="0" applyFont="1" applyFill="1" applyBorder="1" applyAlignment="1">
      <alignment horizontal="center" vertical="center"/>
    </xf>
    <xf numFmtId="0" fontId="2" fillId="4" borderId="53" xfId="0" applyFont="1" applyFill="1" applyBorder="1" applyAlignment="1">
      <alignment horizontal="center" vertical="center"/>
    </xf>
    <xf numFmtId="0" fontId="2" fillId="4" borderId="15" xfId="0" applyFont="1" applyFill="1" applyBorder="1" applyAlignment="1">
      <alignment horizontal="center" vertical="center" shrinkToFit="1"/>
    </xf>
    <xf numFmtId="0" fontId="2" fillId="4" borderId="53" xfId="0" applyFont="1" applyFill="1" applyBorder="1" applyAlignment="1">
      <alignment horizontal="center" vertical="center" shrinkToFit="1"/>
    </xf>
    <xf numFmtId="0" fontId="2" fillId="0" borderId="21" xfId="0" applyFont="1" applyBorder="1" applyAlignment="1">
      <alignment horizontal="center" vertical="center" shrinkToFit="1"/>
    </xf>
    <xf numFmtId="0" fontId="2" fillId="0" borderId="16" xfId="0" applyFont="1" applyBorder="1" applyAlignment="1">
      <alignment horizontal="center" vertical="center" shrinkToFit="1"/>
    </xf>
    <xf numFmtId="0" fontId="2" fillId="0" borderId="22" xfId="0" applyFont="1" applyBorder="1" applyAlignment="1">
      <alignment horizontal="center" vertical="center" shrinkToFit="1"/>
    </xf>
    <xf numFmtId="0" fontId="2" fillId="0" borderId="193" xfId="0" applyFont="1" applyBorder="1" applyAlignment="1">
      <alignment horizontal="center" vertical="center" shrinkToFit="1"/>
    </xf>
    <xf numFmtId="0" fontId="2" fillId="0" borderId="10" xfId="0" applyFont="1" applyBorder="1" applyAlignment="1">
      <alignment horizontal="center" vertical="center" shrinkToFit="1"/>
    </xf>
    <xf numFmtId="0" fontId="2" fillId="0" borderId="31" xfId="0" applyFont="1" applyBorder="1" applyAlignment="1">
      <alignment horizontal="center" vertical="center" shrinkToFit="1"/>
    </xf>
    <xf numFmtId="185" fontId="2" fillId="0" borderId="21" xfId="0" applyNumberFormat="1" applyFont="1" applyBorder="1" applyAlignment="1">
      <alignment vertical="center" shrinkToFit="1"/>
    </xf>
    <xf numFmtId="185" fontId="2" fillId="0" borderId="16" xfId="0" applyNumberFormat="1" applyFont="1" applyBorder="1" applyAlignment="1">
      <alignment vertical="center" shrinkToFit="1"/>
    </xf>
    <xf numFmtId="185" fontId="2" fillId="0" borderId="22" xfId="0" applyNumberFormat="1" applyFont="1" applyBorder="1" applyAlignment="1">
      <alignment vertical="center" shrinkToFit="1"/>
    </xf>
    <xf numFmtId="0" fontId="2" fillId="0" borderId="21" xfId="0" applyFont="1" applyBorder="1" applyAlignment="1">
      <alignment vertical="center" shrinkToFit="1"/>
    </xf>
    <xf numFmtId="0" fontId="2" fillId="0" borderId="16" xfId="0" applyFont="1" applyBorder="1" applyAlignment="1">
      <alignment vertical="center" shrinkToFit="1"/>
    </xf>
    <xf numFmtId="0" fontId="2" fillId="0" borderId="22" xfId="0" applyFont="1" applyBorder="1" applyAlignment="1">
      <alignment vertical="center" shrinkToFit="1"/>
    </xf>
    <xf numFmtId="0" fontId="2" fillId="0" borderId="193" xfId="0" applyFont="1" applyBorder="1" applyAlignment="1">
      <alignment vertical="center" shrinkToFit="1"/>
    </xf>
    <xf numFmtId="0" fontId="2" fillId="0" borderId="31" xfId="0" applyFont="1" applyBorder="1" applyAlignment="1">
      <alignment vertical="center" shrinkToFit="1"/>
    </xf>
    <xf numFmtId="38" fontId="28" fillId="0" borderId="33" xfId="0" applyNumberFormat="1" applyFont="1" applyBorder="1" applyAlignment="1">
      <alignment horizontal="center" vertical="center" textRotation="255" shrinkToFit="1"/>
    </xf>
    <xf numFmtId="0" fontId="28" fillId="0" borderId="162" xfId="0" applyFont="1" applyBorder="1" applyAlignment="1">
      <alignment horizontal="center" vertical="center" textRotation="255" shrinkToFit="1"/>
    </xf>
    <xf numFmtId="176" fontId="2" fillId="0" borderId="10" xfId="0" applyNumberFormat="1" applyFont="1" applyBorder="1" applyAlignment="1">
      <alignment horizontal="center" vertical="center"/>
    </xf>
    <xf numFmtId="0" fontId="4" fillId="0" borderId="0" xfId="0" applyFont="1" applyAlignment="1">
      <alignment horizontal="center"/>
    </xf>
    <xf numFmtId="0" fontId="4" fillId="0" borderId="10" xfId="0" applyFont="1" applyBorder="1" applyAlignment="1">
      <alignment horizontal="center"/>
    </xf>
    <xf numFmtId="0" fontId="2" fillId="4" borderId="19" xfId="0" applyFont="1" applyFill="1" applyBorder="1" applyAlignment="1">
      <alignment horizontal="center" vertical="center"/>
    </xf>
    <xf numFmtId="0" fontId="2" fillId="4" borderId="14" xfId="0" applyFont="1" applyFill="1" applyBorder="1" applyAlignment="1">
      <alignment horizontal="center" vertical="center"/>
    </xf>
    <xf numFmtId="0" fontId="2" fillId="4" borderId="30" xfId="0" applyFont="1" applyFill="1" applyBorder="1" applyAlignment="1">
      <alignment horizontal="center" vertical="center"/>
    </xf>
    <xf numFmtId="0" fontId="2" fillId="4" borderId="0" xfId="0" applyFont="1" applyFill="1" applyAlignment="1">
      <alignment horizontal="center" vertical="center"/>
    </xf>
    <xf numFmtId="0" fontId="2" fillId="0" borderId="14" xfId="0" applyFont="1" applyBorder="1" applyAlignment="1">
      <alignment vertical="center" shrinkToFit="1"/>
    </xf>
    <xf numFmtId="0" fontId="2" fillId="0" borderId="10" xfId="0" applyFont="1" applyBorder="1" applyAlignment="1">
      <alignment horizontal="center"/>
    </xf>
    <xf numFmtId="0" fontId="15" fillId="0" borderId="0" xfId="0" applyFont="1" applyAlignment="1">
      <alignment horizontal="center"/>
    </xf>
    <xf numFmtId="0" fontId="2" fillId="0" borderId="10" xfId="0" applyFont="1" applyBorder="1" applyAlignment="1">
      <alignment horizontal="center" vertical="center"/>
    </xf>
    <xf numFmtId="0" fontId="2" fillId="0" borderId="0" xfId="0" applyFont="1" applyAlignment="1">
      <alignment horizontal="right" vertical="center"/>
    </xf>
    <xf numFmtId="0" fontId="6" fillId="0" borderId="12" xfId="0" applyFont="1" applyBorder="1" applyAlignment="1">
      <alignment horizontal="center" vertical="center"/>
    </xf>
    <xf numFmtId="10" fontId="2" fillId="0" borderId="12" xfId="2" applyNumberFormat="1" applyFont="1" applyBorder="1" applyAlignment="1" applyProtection="1">
      <alignment horizontal="center" vertical="center" wrapText="1"/>
    </xf>
    <xf numFmtId="0" fontId="2" fillId="4" borderId="20" xfId="0" applyFont="1" applyFill="1" applyBorder="1" applyAlignment="1">
      <alignment horizontal="center" vertical="center" shrinkToFit="1"/>
    </xf>
    <xf numFmtId="0" fontId="2" fillId="4" borderId="86" xfId="0" applyFont="1" applyFill="1" applyBorder="1" applyAlignment="1">
      <alignment horizontal="center" vertical="center" shrinkToFit="1"/>
    </xf>
    <xf numFmtId="38" fontId="2" fillId="0" borderId="0" xfId="0" applyNumberFormat="1" applyFont="1" applyAlignment="1">
      <alignment vertical="center" wrapText="1" shrinkToFit="1"/>
    </xf>
    <xf numFmtId="38" fontId="2" fillId="0" borderId="32" xfId="0" applyNumberFormat="1" applyFont="1" applyBorder="1" applyAlignment="1">
      <alignment vertical="center" shrinkToFit="1"/>
    </xf>
    <xf numFmtId="38" fontId="2" fillId="0" borderId="33" xfId="0" applyNumberFormat="1" applyFont="1" applyBorder="1" applyAlignment="1">
      <alignment vertical="center" shrinkToFit="1"/>
    </xf>
    <xf numFmtId="38" fontId="2" fillId="0" borderId="157" xfId="0" applyNumberFormat="1" applyFont="1" applyBorder="1" applyAlignment="1">
      <alignment vertical="center" shrinkToFit="1"/>
    </xf>
    <xf numFmtId="38" fontId="2" fillId="0" borderId="158" xfId="0" applyNumberFormat="1" applyFont="1" applyBorder="1" applyAlignment="1">
      <alignment vertical="center" shrinkToFit="1"/>
    </xf>
    <xf numFmtId="38" fontId="2" fillId="0" borderId="159" xfId="0" applyNumberFormat="1" applyFont="1" applyBorder="1" applyAlignment="1">
      <alignment vertical="center" shrinkToFit="1"/>
    </xf>
    <xf numFmtId="38" fontId="28" fillId="0" borderId="161" xfId="0" applyNumberFormat="1" applyFont="1" applyBorder="1" applyAlignment="1">
      <alignment horizontal="center" vertical="center" textRotation="255" shrinkToFit="1"/>
    </xf>
    <xf numFmtId="38" fontId="2" fillId="0" borderId="5" xfId="0" applyNumberFormat="1" applyFont="1" applyBorder="1" applyAlignment="1">
      <alignment horizontal="right" vertical="center" shrinkToFit="1"/>
    </xf>
    <xf numFmtId="38" fontId="2" fillId="0" borderId="6" xfId="0" applyNumberFormat="1" applyFont="1" applyBorder="1" applyAlignment="1">
      <alignment horizontal="right" vertical="center" shrinkToFit="1"/>
    </xf>
    <xf numFmtId="0" fontId="28" fillId="0" borderId="163" xfId="0" applyFont="1" applyBorder="1" applyAlignment="1">
      <alignment horizontal="center" vertical="center" textRotation="255" shrinkToFit="1"/>
    </xf>
    <xf numFmtId="38" fontId="2" fillId="7" borderId="23" xfId="0" applyNumberFormat="1" applyFont="1" applyFill="1" applyBorder="1" applyAlignment="1">
      <alignment horizontal="center" vertical="center" wrapText="1" shrinkToFit="1"/>
    </xf>
    <xf numFmtId="38" fontId="2" fillId="7" borderId="17" xfId="0" applyNumberFormat="1" applyFont="1" applyFill="1" applyBorder="1" applyAlignment="1">
      <alignment horizontal="center" vertical="center" wrapText="1" shrinkToFit="1"/>
    </xf>
    <xf numFmtId="38" fontId="2" fillId="7" borderId="24" xfId="0" applyNumberFormat="1" applyFont="1" applyFill="1" applyBorder="1" applyAlignment="1">
      <alignment horizontal="center" vertical="center" wrapText="1" shrinkToFit="1"/>
    </xf>
    <xf numFmtId="38" fontId="2" fillId="0" borderId="25" xfId="1" applyFont="1" applyBorder="1" applyAlignment="1" applyProtection="1">
      <alignment vertical="center"/>
    </xf>
    <xf numFmtId="38" fontId="2" fillId="0" borderId="18" xfId="1" applyFont="1" applyBorder="1" applyAlignment="1" applyProtection="1">
      <alignment vertical="center"/>
    </xf>
    <xf numFmtId="38" fontId="2" fillId="0" borderId="26" xfId="1" applyFont="1" applyBorder="1" applyAlignment="1" applyProtection="1">
      <alignment vertical="center"/>
    </xf>
    <xf numFmtId="38" fontId="2" fillId="0" borderId="2" xfId="0" applyNumberFormat="1" applyFont="1" applyBorder="1" applyAlignment="1">
      <alignment horizontal="right" vertical="center" shrinkToFit="1"/>
    </xf>
    <xf numFmtId="38" fontId="2" fillId="0" borderId="3" xfId="0" applyNumberFormat="1" applyFont="1" applyBorder="1" applyAlignment="1">
      <alignment horizontal="right" vertical="center" shrinkToFit="1"/>
    </xf>
    <xf numFmtId="38" fontId="2" fillId="0" borderId="5" xfId="0" applyNumberFormat="1" applyFont="1" applyBorder="1" applyAlignment="1">
      <alignment vertical="center" shrinkToFit="1"/>
    </xf>
    <xf numFmtId="38" fontId="2" fillId="0" borderId="6" xfId="0" applyNumberFormat="1" applyFont="1" applyBorder="1" applyAlignment="1">
      <alignment vertical="center" shrinkToFit="1"/>
    </xf>
    <xf numFmtId="38" fontId="2" fillId="0" borderId="0" xfId="0" applyNumberFormat="1" applyFont="1" applyAlignment="1">
      <alignment horizontal="right" vertical="center" justifyLastLine="1" shrinkToFit="1"/>
    </xf>
    <xf numFmtId="0" fontId="6" fillId="0" borderId="0" xfId="0" applyFont="1" applyAlignment="1">
      <alignment horizontal="center" vertical="center"/>
    </xf>
    <xf numFmtId="0" fontId="2" fillId="0" borderId="0" xfId="0" applyFont="1" applyAlignment="1">
      <alignment horizontal="center" vertical="center"/>
    </xf>
    <xf numFmtId="0" fontId="6" fillId="0" borderId="67" xfId="0" applyFont="1" applyBorder="1" applyAlignment="1">
      <alignment horizontal="center" vertical="center" shrinkToFit="1"/>
    </xf>
    <xf numFmtId="0" fontId="6" fillId="0" borderId="100" xfId="0" applyFont="1" applyBorder="1" applyAlignment="1">
      <alignment vertical="center" shrinkToFit="1"/>
    </xf>
    <xf numFmtId="10" fontId="2" fillId="0" borderId="54" xfId="0" applyNumberFormat="1" applyFont="1" applyBorder="1" applyAlignment="1">
      <alignment horizontal="right" vertical="center" shrinkToFit="1"/>
    </xf>
    <xf numFmtId="10" fontId="2" fillId="0" borderId="55" xfId="0" applyNumberFormat="1" applyFont="1" applyBorder="1" applyAlignment="1">
      <alignment horizontal="right" vertical="center" shrinkToFit="1"/>
    </xf>
    <xf numFmtId="38" fontId="6" fillId="0" borderId="54" xfId="0" applyNumberFormat="1" applyFont="1" applyBorder="1" applyAlignment="1">
      <alignment horizontal="right" vertical="center" shrinkToFit="1"/>
    </xf>
    <xf numFmtId="38" fontId="6" fillId="0" borderId="14" xfId="0" applyNumberFormat="1" applyFont="1" applyBorder="1" applyAlignment="1">
      <alignment horizontal="right" vertical="center" shrinkToFit="1"/>
    </xf>
    <xf numFmtId="38" fontId="6" fillId="0" borderId="55" xfId="0" applyNumberFormat="1" applyFont="1" applyBorder="1" applyAlignment="1">
      <alignment horizontal="right" vertical="center" shrinkToFit="1"/>
    </xf>
    <xf numFmtId="38" fontId="6" fillId="7" borderId="23" xfId="0" applyNumberFormat="1" applyFont="1" applyFill="1" applyBorder="1" applyAlignment="1">
      <alignment horizontal="center" vertical="center"/>
    </xf>
    <xf numFmtId="38" fontId="6" fillId="7" borderId="17" xfId="0" applyNumberFormat="1" applyFont="1" applyFill="1" applyBorder="1" applyAlignment="1">
      <alignment horizontal="center" vertical="center"/>
    </xf>
    <xf numFmtId="38" fontId="6" fillId="7" borderId="59" xfId="0" applyNumberFormat="1" applyFont="1" applyFill="1" applyBorder="1" applyAlignment="1">
      <alignment horizontal="center" vertical="center"/>
    </xf>
    <xf numFmtId="38" fontId="6" fillId="0" borderId="25" xfId="0" applyNumberFormat="1" applyFont="1" applyBorder="1" applyAlignment="1">
      <alignment horizontal="center" vertical="center"/>
    </xf>
    <xf numFmtId="38" fontId="6" fillId="0" borderId="18" xfId="0" applyNumberFormat="1" applyFont="1" applyBorder="1" applyAlignment="1">
      <alignment horizontal="center" vertical="center"/>
    </xf>
    <xf numFmtId="0" fontId="6" fillId="0" borderId="0" xfId="0" applyFont="1" applyAlignment="1">
      <alignment vertical="center" wrapText="1"/>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7" borderId="1" xfId="0" applyFont="1" applyFill="1" applyBorder="1" applyAlignment="1">
      <alignment horizontal="center" vertical="center" wrapText="1"/>
    </xf>
    <xf numFmtId="0" fontId="6" fillId="7" borderId="2" xfId="0" applyFont="1" applyFill="1" applyBorder="1" applyAlignment="1">
      <alignment horizontal="center" vertical="center" wrapText="1"/>
    </xf>
    <xf numFmtId="38" fontId="6" fillId="0" borderId="0" xfId="0" applyNumberFormat="1" applyFont="1" applyAlignment="1">
      <alignment horizontal="center" vertical="center"/>
    </xf>
    <xf numFmtId="0" fontId="2" fillId="0" borderId="38" xfId="0" applyFont="1" applyBorder="1" applyAlignment="1">
      <alignment horizontal="right" vertical="center" wrapText="1"/>
    </xf>
    <xf numFmtId="0" fontId="2" fillId="0" borderId="17" xfId="0" applyFont="1" applyBorder="1" applyAlignment="1">
      <alignment horizontal="right" vertical="center" wrapText="1"/>
    </xf>
    <xf numFmtId="0" fontId="2" fillId="0" borderId="59" xfId="0" applyFont="1" applyBorder="1" applyAlignment="1">
      <alignment horizontal="right" vertical="center" wrapText="1"/>
    </xf>
    <xf numFmtId="0" fontId="2" fillId="0" borderId="39" xfId="0" applyFont="1" applyBorder="1" applyAlignment="1">
      <alignment horizontal="right" vertical="center" wrapText="1"/>
    </xf>
    <xf numFmtId="0" fontId="2" fillId="0" borderId="57" xfId="0" applyFont="1" applyBorder="1" applyAlignment="1">
      <alignment horizontal="right" vertical="center" wrapText="1"/>
    </xf>
    <xf numFmtId="0" fontId="2" fillId="0" borderId="60" xfId="0" applyFont="1" applyBorder="1" applyAlignment="1">
      <alignment horizontal="right" vertical="center" wrapText="1"/>
    </xf>
    <xf numFmtId="0" fontId="2" fillId="0" borderId="37" xfId="0" applyFont="1" applyBorder="1" applyAlignment="1">
      <alignment horizontal="right" vertical="center" wrapText="1"/>
    </xf>
    <xf numFmtId="0" fontId="2" fillId="0" borderId="18" xfId="0" applyFont="1" applyBorder="1" applyAlignment="1">
      <alignment horizontal="right" vertical="center" wrapText="1"/>
    </xf>
    <xf numFmtId="0" fontId="2" fillId="0" borderId="61" xfId="0" applyFont="1" applyBorder="1" applyAlignment="1">
      <alignment horizontal="right" vertical="center" wrapText="1"/>
    </xf>
    <xf numFmtId="38" fontId="28" fillId="0" borderId="161" xfId="0" applyNumberFormat="1" applyFont="1" applyBorder="1" applyAlignment="1" applyProtection="1">
      <alignment horizontal="center" vertical="center" textRotation="255" shrinkToFit="1"/>
      <protection locked="0"/>
    </xf>
    <xf numFmtId="0" fontId="28" fillId="0" borderId="162" xfId="0" applyFont="1" applyBorder="1" applyAlignment="1" applyProtection="1">
      <alignment horizontal="center" vertical="center" textRotation="255" shrinkToFit="1"/>
      <protection locked="0"/>
    </xf>
    <xf numFmtId="0" fontId="6" fillId="0" borderId="100" xfId="0" applyFont="1" applyBorder="1" applyAlignment="1" applyProtection="1">
      <alignment vertical="center" shrinkToFit="1"/>
      <protection locked="0"/>
    </xf>
    <xf numFmtId="0" fontId="6" fillId="0" borderId="96" xfId="0" applyFont="1" applyBorder="1" applyAlignment="1" applyProtection="1">
      <alignment horizontal="center" vertical="center"/>
      <protection locked="0"/>
    </xf>
    <xf numFmtId="0" fontId="6" fillId="0" borderId="81" xfId="0" applyFont="1" applyBorder="1" applyAlignment="1" applyProtection="1">
      <alignment horizontal="center" vertical="center"/>
      <protection locked="0"/>
    </xf>
    <xf numFmtId="0" fontId="6" fillId="0" borderId="32" xfId="0" applyFont="1" applyBorder="1" applyAlignment="1" applyProtection="1">
      <alignment vertical="center" shrinkToFit="1"/>
      <protection locked="0"/>
    </xf>
    <xf numFmtId="38" fontId="6" fillId="0" borderId="97" xfId="0" applyNumberFormat="1" applyFont="1" applyBorder="1" applyAlignment="1" applyProtection="1">
      <alignment horizontal="right" vertical="center"/>
      <protection locked="0"/>
    </xf>
    <xf numFmtId="38" fontId="6" fillId="0" borderId="66" xfId="0" applyNumberFormat="1" applyFont="1" applyBorder="1" applyAlignment="1" applyProtection="1">
      <alignment horizontal="right" vertical="center"/>
      <protection locked="0"/>
    </xf>
    <xf numFmtId="38" fontId="6" fillId="0" borderId="76" xfId="0" applyNumberFormat="1" applyFont="1" applyBorder="1" applyAlignment="1" applyProtection="1">
      <alignment horizontal="right" vertical="center"/>
      <protection locked="0"/>
    </xf>
    <xf numFmtId="38" fontId="6" fillId="0" borderId="98" xfId="0" applyNumberFormat="1" applyFont="1" applyBorder="1" applyAlignment="1" applyProtection="1">
      <alignment horizontal="right" vertical="center"/>
      <protection locked="0"/>
    </xf>
    <xf numFmtId="38" fontId="6" fillId="0" borderId="95" xfId="0" applyNumberFormat="1" applyFont="1" applyBorder="1" applyAlignment="1" applyProtection="1">
      <alignment horizontal="right" vertical="center"/>
      <protection locked="0"/>
    </xf>
    <xf numFmtId="38" fontId="6" fillId="0" borderId="99" xfId="0" applyNumberFormat="1" applyFont="1" applyBorder="1" applyAlignment="1" applyProtection="1">
      <alignment horizontal="right" vertical="center"/>
      <protection locked="0"/>
    </xf>
    <xf numFmtId="10" fontId="2" fillId="0" borderId="97" xfId="0" applyNumberFormat="1" applyFont="1" applyBorder="1" applyAlignment="1" applyProtection="1">
      <alignment horizontal="right" vertical="center" wrapText="1" shrinkToFit="1"/>
      <protection locked="0"/>
    </xf>
    <xf numFmtId="10" fontId="2" fillId="0" borderId="76" xfId="0" applyNumberFormat="1" applyFont="1" applyBorder="1" applyAlignment="1" applyProtection="1">
      <alignment horizontal="right" vertical="center" wrapText="1" shrinkToFit="1"/>
      <protection locked="0"/>
    </xf>
    <xf numFmtId="10" fontId="2" fillId="0" borderId="98" xfId="0" applyNumberFormat="1" applyFont="1" applyBorder="1" applyAlignment="1" applyProtection="1">
      <alignment horizontal="right" vertical="center" wrapText="1" shrinkToFit="1"/>
      <protection locked="0"/>
    </xf>
    <xf numFmtId="10" fontId="2" fillId="0" borderId="99" xfId="0" applyNumberFormat="1" applyFont="1" applyBorder="1" applyAlignment="1" applyProtection="1">
      <alignment horizontal="right" vertical="center" wrapText="1" shrinkToFit="1"/>
      <protection locked="0"/>
    </xf>
    <xf numFmtId="38" fontId="2" fillId="0" borderId="97" xfId="0" applyNumberFormat="1" applyFont="1" applyBorder="1" applyAlignment="1" applyProtection="1">
      <alignment horizontal="right" vertical="center" wrapText="1" shrinkToFit="1"/>
      <protection locked="0"/>
    </xf>
    <xf numFmtId="38" fontId="2" fillId="0" borderId="66" xfId="0" applyNumberFormat="1" applyFont="1" applyBorder="1" applyAlignment="1" applyProtection="1">
      <alignment horizontal="right" vertical="center" wrapText="1" shrinkToFit="1"/>
      <protection locked="0"/>
    </xf>
    <xf numFmtId="38" fontId="2" fillId="0" borderId="76" xfId="0" applyNumberFormat="1" applyFont="1" applyBorder="1" applyAlignment="1" applyProtection="1">
      <alignment horizontal="right" vertical="center" wrapText="1" shrinkToFit="1"/>
      <protection locked="0"/>
    </xf>
    <xf numFmtId="38" fontId="2" fillId="0" borderId="98" xfId="0" applyNumberFormat="1" applyFont="1" applyBorder="1" applyAlignment="1" applyProtection="1">
      <alignment horizontal="right" vertical="center" wrapText="1" shrinkToFit="1"/>
      <protection locked="0"/>
    </xf>
    <xf numFmtId="38" fontId="2" fillId="0" borderId="95" xfId="0" applyNumberFormat="1" applyFont="1" applyBorder="1" applyAlignment="1" applyProtection="1">
      <alignment horizontal="right" vertical="center" wrapText="1" shrinkToFit="1"/>
      <protection locked="0"/>
    </xf>
    <xf numFmtId="38" fontId="2" fillId="0" borderId="99" xfId="0" applyNumberFormat="1" applyFont="1" applyBorder="1" applyAlignment="1" applyProtection="1">
      <alignment horizontal="right" vertical="center" wrapText="1" shrinkToFit="1"/>
      <protection locked="0"/>
    </xf>
    <xf numFmtId="38" fontId="2" fillId="0" borderId="97" xfId="0" applyNumberFormat="1" applyFont="1" applyBorder="1" applyAlignment="1" applyProtection="1">
      <alignment horizontal="right" vertical="center" shrinkToFit="1"/>
      <protection locked="0"/>
    </xf>
    <xf numFmtId="38" fontId="2" fillId="0" borderId="66" xfId="0" applyNumberFormat="1" applyFont="1" applyBorder="1" applyAlignment="1" applyProtection="1">
      <alignment horizontal="right" vertical="center" shrinkToFit="1"/>
      <protection locked="0"/>
    </xf>
    <xf numFmtId="38" fontId="2" fillId="0" borderId="76" xfId="0" applyNumberFormat="1" applyFont="1" applyBorder="1" applyAlignment="1" applyProtection="1">
      <alignment horizontal="right" vertical="center" shrinkToFit="1"/>
      <protection locked="0"/>
    </xf>
    <xf numFmtId="38" fontId="2" fillId="0" borderId="98" xfId="0" applyNumberFormat="1" applyFont="1" applyBorder="1" applyAlignment="1" applyProtection="1">
      <alignment horizontal="right" vertical="center" shrinkToFit="1"/>
      <protection locked="0"/>
    </xf>
    <xf numFmtId="38" fontId="2" fillId="0" borderId="95" xfId="0" applyNumberFormat="1" applyFont="1" applyBorder="1" applyAlignment="1" applyProtection="1">
      <alignment horizontal="right" vertical="center" shrinkToFit="1"/>
      <protection locked="0"/>
    </xf>
    <xf numFmtId="38" fontId="2" fillId="0" borderId="99" xfId="0" applyNumberFormat="1" applyFont="1" applyBorder="1" applyAlignment="1" applyProtection="1">
      <alignment horizontal="right" vertical="center" shrinkToFit="1"/>
      <protection locked="0"/>
    </xf>
    <xf numFmtId="0" fontId="6" fillId="0" borderId="67" xfId="0" applyFont="1" applyBorder="1" applyAlignment="1" applyProtection="1">
      <alignment horizontal="center" vertical="center"/>
      <protection locked="0"/>
    </xf>
    <xf numFmtId="38" fontId="6" fillId="0" borderId="54" xfId="0" applyNumberFormat="1" applyFont="1" applyBorder="1" applyAlignment="1" applyProtection="1">
      <alignment horizontal="right" vertical="center"/>
      <protection locked="0"/>
    </xf>
    <xf numFmtId="38" fontId="6" fillId="0" borderId="14" xfId="0" applyNumberFormat="1" applyFont="1" applyBorder="1" applyAlignment="1" applyProtection="1">
      <alignment horizontal="right" vertical="center"/>
      <protection locked="0"/>
    </xf>
    <xf numFmtId="38" fontId="6" fillId="0" borderId="55" xfId="0" applyNumberFormat="1" applyFont="1" applyBorder="1" applyAlignment="1" applyProtection="1">
      <alignment horizontal="right" vertical="center"/>
      <protection locked="0"/>
    </xf>
    <xf numFmtId="10" fontId="2" fillId="0" borderId="54" xfId="0" applyNumberFormat="1" applyFont="1" applyBorder="1" applyAlignment="1" applyProtection="1">
      <alignment horizontal="right" vertical="center" wrapText="1" shrinkToFit="1"/>
      <protection locked="0"/>
    </xf>
    <xf numFmtId="10" fontId="2" fillId="0" borderId="55" xfId="0" applyNumberFormat="1" applyFont="1" applyBorder="1" applyAlignment="1" applyProtection="1">
      <alignment horizontal="right" vertical="center" wrapText="1" shrinkToFit="1"/>
      <protection locked="0"/>
    </xf>
    <xf numFmtId="38" fontId="2" fillId="0" borderId="54" xfId="0" applyNumberFormat="1" applyFont="1" applyBorder="1" applyAlignment="1" applyProtection="1">
      <alignment horizontal="right" vertical="center" wrapText="1" shrinkToFit="1"/>
      <protection locked="0"/>
    </xf>
    <xf numFmtId="38" fontId="2" fillId="0" borderId="14" xfId="0" applyNumberFormat="1" applyFont="1" applyBorder="1" applyAlignment="1" applyProtection="1">
      <alignment horizontal="right" vertical="center" wrapText="1" shrinkToFit="1"/>
      <protection locked="0"/>
    </xf>
    <xf numFmtId="38" fontId="2" fillId="0" borderId="55" xfId="0" applyNumberFormat="1" applyFont="1" applyBorder="1" applyAlignment="1" applyProtection="1">
      <alignment horizontal="right" vertical="center" wrapText="1" shrinkToFit="1"/>
      <protection locked="0"/>
    </xf>
    <xf numFmtId="38" fontId="2" fillId="0" borderId="54" xfId="0" applyNumberFormat="1" applyFont="1" applyBorder="1" applyAlignment="1" applyProtection="1">
      <alignment horizontal="right" vertical="center" shrinkToFit="1"/>
      <protection locked="0"/>
    </xf>
    <xf numFmtId="38" fontId="2" fillId="0" borderId="14" xfId="0" applyNumberFormat="1" applyFont="1" applyBorder="1" applyAlignment="1" applyProtection="1">
      <alignment horizontal="right" vertical="center" shrinkToFit="1"/>
      <protection locked="0"/>
    </xf>
    <xf numFmtId="38" fontId="2" fillId="0" borderId="55" xfId="0" applyNumberFormat="1" applyFont="1" applyBorder="1" applyAlignment="1" applyProtection="1">
      <alignment horizontal="right" vertical="center" shrinkToFit="1"/>
      <protection locked="0"/>
    </xf>
    <xf numFmtId="38" fontId="28" fillId="0" borderId="33" xfId="0" applyNumberFormat="1" applyFont="1" applyBorder="1" applyAlignment="1" applyProtection="1">
      <alignment horizontal="center" vertical="center" textRotation="255" shrinkToFit="1"/>
      <protection locked="0"/>
    </xf>
    <xf numFmtId="0" fontId="6" fillId="0" borderId="98" xfId="0" applyFont="1" applyBorder="1" applyAlignment="1" applyProtection="1">
      <alignment vertical="center" shrinkToFit="1"/>
      <protection locked="0"/>
    </xf>
    <xf numFmtId="0" fontId="6" fillId="0" borderId="95" xfId="0" applyFont="1" applyBorder="1" applyAlignment="1" applyProtection="1">
      <alignment vertical="center" shrinkToFit="1"/>
      <protection locked="0"/>
    </xf>
    <xf numFmtId="0" fontId="6" fillId="0" borderId="99" xfId="0" applyFont="1" applyBorder="1" applyAlignment="1" applyProtection="1">
      <alignment vertical="center" shrinkToFit="1"/>
      <protection locked="0"/>
    </xf>
    <xf numFmtId="0" fontId="28" fillId="0" borderId="163" xfId="0" applyFont="1" applyBorder="1" applyAlignment="1" applyProtection="1">
      <alignment horizontal="center" vertical="center" textRotation="255" shrinkToFit="1"/>
      <protection locked="0"/>
    </xf>
    <xf numFmtId="38" fontId="2" fillId="0" borderId="23" xfId="0" applyNumberFormat="1" applyFont="1" applyBorder="1" applyAlignment="1">
      <alignment vertical="center" shrinkToFit="1"/>
    </xf>
    <xf numFmtId="38" fontId="2" fillId="0" borderId="17" xfId="0" applyNumberFormat="1" applyFont="1" applyBorder="1" applyAlignment="1">
      <alignment vertical="center" shrinkToFit="1"/>
    </xf>
    <xf numFmtId="38" fontId="2" fillId="0" borderId="24" xfId="0" applyNumberFormat="1" applyFont="1" applyBorder="1" applyAlignment="1">
      <alignment vertical="center" shrinkToFit="1"/>
    </xf>
    <xf numFmtId="38" fontId="2" fillId="0" borderId="79" xfId="0" applyNumberFormat="1" applyFont="1" applyBorder="1" applyAlignment="1">
      <alignment vertical="center" shrinkToFit="1"/>
    </xf>
    <xf numFmtId="38" fontId="2" fillId="0" borderId="57" xfId="0" applyNumberFormat="1" applyFont="1" applyBorder="1" applyAlignment="1">
      <alignment vertical="center" shrinkToFit="1"/>
    </xf>
    <xf numFmtId="38" fontId="2" fillId="0" borderId="40" xfId="0" applyNumberFormat="1" applyFont="1" applyBorder="1" applyAlignment="1">
      <alignment vertical="center" shrinkToFit="1"/>
    </xf>
    <xf numFmtId="38" fontId="2" fillId="0" borderId="25" xfId="1" applyFont="1" applyBorder="1" applyAlignment="1" applyProtection="1">
      <alignment vertical="center" shrinkToFit="1"/>
    </xf>
    <xf numFmtId="38" fontId="2" fillId="0" borderId="18" xfId="1" applyFont="1" applyBorder="1" applyAlignment="1" applyProtection="1">
      <alignment vertical="center" shrinkToFit="1"/>
    </xf>
    <xf numFmtId="38" fontId="2" fillId="0" borderId="26" xfId="1" applyFont="1" applyBorder="1" applyAlignment="1" applyProtection="1">
      <alignment vertical="center" shrinkToFit="1"/>
    </xf>
    <xf numFmtId="38" fontId="2" fillId="6" borderId="79" xfId="1" applyFont="1" applyFill="1" applyBorder="1" applyAlignment="1" applyProtection="1">
      <alignment vertical="center" shrinkToFit="1"/>
      <protection locked="0"/>
    </xf>
    <xf numFmtId="38" fontId="2" fillId="6" borderId="57" xfId="1" applyFont="1" applyFill="1" applyBorder="1" applyAlignment="1" applyProtection="1">
      <alignment vertical="center" shrinkToFit="1"/>
      <protection locked="0"/>
    </xf>
    <xf numFmtId="38" fontId="2" fillId="6" borderId="40" xfId="1" applyFont="1" applyFill="1" applyBorder="1" applyAlignment="1" applyProtection="1">
      <alignment vertical="center" shrinkToFit="1"/>
      <protection locked="0"/>
    </xf>
    <xf numFmtId="38" fontId="2" fillId="0" borderId="167" xfId="0" applyNumberFormat="1" applyFont="1" applyBorder="1" applyAlignment="1">
      <alignment vertical="center" shrinkToFit="1"/>
    </xf>
    <xf numFmtId="38" fontId="2" fillId="0" borderId="168" xfId="0" applyNumberFormat="1" applyFont="1" applyBorder="1" applyAlignment="1">
      <alignment vertical="center" shrinkToFit="1"/>
    </xf>
    <xf numFmtId="38" fontId="2" fillId="0" borderId="114" xfId="0" applyNumberFormat="1" applyFont="1" applyBorder="1" applyAlignment="1">
      <alignment vertical="center" shrinkToFit="1"/>
    </xf>
    <xf numFmtId="38" fontId="2" fillId="0" borderId="164" xfId="0" applyNumberFormat="1" applyFont="1" applyBorder="1" applyAlignment="1">
      <alignment vertical="center" shrinkToFit="1"/>
    </xf>
    <xf numFmtId="38" fontId="2" fillId="0" borderId="165" xfId="0" applyNumberFormat="1" applyFont="1" applyBorder="1" applyAlignment="1">
      <alignment vertical="center" shrinkToFit="1"/>
    </xf>
    <xf numFmtId="38" fontId="2" fillId="0" borderId="166" xfId="0" applyNumberFormat="1" applyFont="1" applyBorder="1" applyAlignment="1">
      <alignment vertical="center" shrinkToFit="1"/>
    </xf>
    <xf numFmtId="38" fontId="0" fillId="0" borderId="30" xfId="1" applyFont="1" applyFill="1" applyBorder="1" applyAlignment="1">
      <alignment vertical="center" shrinkToFit="1"/>
    </xf>
    <xf numFmtId="0" fontId="24" fillId="5" borderId="15" xfId="0" applyFont="1" applyFill="1" applyBorder="1" applyAlignment="1">
      <alignment horizontal="center" vertical="center" justifyLastLine="1"/>
    </xf>
    <xf numFmtId="0" fontId="24" fillId="5" borderId="22" xfId="0" applyFont="1" applyFill="1" applyBorder="1" applyAlignment="1">
      <alignment horizontal="center" vertical="center" justifyLastLine="1"/>
    </xf>
    <xf numFmtId="0" fontId="0" fillId="9" borderId="165" xfId="0" applyFill="1" applyBorder="1" applyAlignment="1">
      <alignment vertical="center" wrapText="1"/>
    </xf>
    <xf numFmtId="0" fontId="0" fillId="9" borderId="117" xfId="0" applyFill="1" applyBorder="1" applyAlignment="1">
      <alignment vertical="center" wrapText="1"/>
    </xf>
    <xf numFmtId="0" fontId="0" fillId="9" borderId="118" xfId="0" applyFill="1" applyBorder="1" applyAlignment="1">
      <alignment vertical="center" wrapText="1"/>
    </xf>
    <xf numFmtId="0" fontId="35" fillId="9" borderId="195" xfId="0" applyFont="1" applyFill="1" applyBorder="1" applyAlignment="1">
      <alignment vertical="top" wrapText="1"/>
    </xf>
    <xf numFmtId="0" fontId="35" fillId="9" borderId="196" xfId="0" applyFont="1" applyFill="1" applyBorder="1" applyAlignment="1">
      <alignment vertical="top" wrapText="1"/>
    </xf>
    <xf numFmtId="0" fontId="0" fillId="9" borderId="0" xfId="0" applyFill="1" applyAlignment="1">
      <alignment vertical="top" wrapText="1"/>
    </xf>
    <xf numFmtId="0" fontId="0" fillId="9" borderId="198" xfId="0" applyFill="1" applyBorder="1" applyAlignment="1">
      <alignment vertical="top" wrapText="1"/>
    </xf>
    <xf numFmtId="0" fontId="34" fillId="9" borderId="195" xfId="0" applyFont="1" applyFill="1" applyBorder="1" applyAlignment="1">
      <alignment vertical="center" wrapText="1"/>
    </xf>
    <xf numFmtId="0" fontId="34" fillId="9" borderId="196" xfId="0" applyFont="1" applyFill="1" applyBorder="1" applyAlignment="1">
      <alignment vertical="center" wrapText="1"/>
    </xf>
    <xf numFmtId="0" fontId="13" fillId="9" borderId="117" xfId="0" applyFont="1" applyFill="1" applyBorder="1" applyAlignment="1"/>
    <xf numFmtId="0" fontId="34" fillId="9" borderId="195" xfId="0" applyFont="1" applyFill="1" applyBorder="1" applyAlignment="1">
      <alignment vertical="top" wrapText="1"/>
    </xf>
    <xf numFmtId="0" fontId="35" fillId="9" borderId="117" xfId="0" applyFont="1" applyFill="1" applyBorder="1" applyAlignment="1">
      <alignment vertical="center" wrapText="1"/>
    </xf>
    <xf numFmtId="0" fontId="35" fillId="9" borderId="118" xfId="0" applyFont="1" applyFill="1" applyBorder="1" applyAlignment="1">
      <alignment vertical="center" wrapText="1"/>
    </xf>
    <xf numFmtId="0" fontId="13" fillId="9" borderId="117" xfId="0" applyFont="1" applyFill="1" applyBorder="1" applyAlignment="1">
      <alignment wrapText="1"/>
    </xf>
    <xf numFmtId="0" fontId="13" fillId="9" borderId="118" xfId="0" applyFont="1" applyFill="1" applyBorder="1" applyAlignment="1">
      <alignment wrapText="1"/>
    </xf>
    <xf numFmtId="0" fontId="13" fillId="9" borderId="195" xfId="0" applyFont="1" applyFill="1" applyBorder="1" applyAlignment="1">
      <alignment vertical="top" wrapText="1"/>
    </xf>
    <xf numFmtId="0" fontId="13" fillId="9" borderId="196" xfId="0" applyFont="1" applyFill="1" applyBorder="1" applyAlignment="1">
      <alignment vertical="top" wrapText="1"/>
    </xf>
    <xf numFmtId="0" fontId="34" fillId="0" borderId="0" xfId="0" applyFont="1" applyAlignment="1">
      <alignment vertical="center" wrapText="1"/>
    </xf>
    <xf numFmtId="0" fontId="13" fillId="9" borderId="195" xfId="0" applyFont="1" applyFill="1" applyBorder="1" applyAlignment="1">
      <alignment vertical="top"/>
    </xf>
    <xf numFmtId="0" fontId="13" fillId="9" borderId="196" xfId="0" applyFont="1" applyFill="1" applyBorder="1" applyAlignment="1">
      <alignment vertical="top"/>
    </xf>
    <xf numFmtId="0" fontId="13" fillId="9" borderId="118" xfId="0" applyFont="1" applyFill="1" applyBorder="1" applyAlignment="1"/>
    <xf numFmtId="0" fontId="2" fillId="4" borderId="27" xfId="0" applyFont="1" applyFill="1" applyBorder="1" applyAlignment="1">
      <alignment horizontal="center" vertical="center" wrapText="1"/>
    </xf>
    <xf numFmtId="0" fontId="2" fillId="4" borderId="27" xfId="0" applyFont="1" applyFill="1" applyBorder="1" applyAlignment="1">
      <alignment horizontal="center" vertical="center"/>
    </xf>
    <xf numFmtId="0" fontId="2" fillId="4" borderId="41" xfId="0" applyFont="1" applyFill="1" applyBorder="1" applyAlignment="1">
      <alignment horizontal="center" vertical="center" wrapText="1"/>
    </xf>
    <xf numFmtId="0" fontId="2" fillId="4" borderId="42" xfId="0" applyFont="1" applyFill="1" applyBorder="1" applyAlignment="1">
      <alignment horizontal="center" vertical="center"/>
    </xf>
    <xf numFmtId="0" fontId="2" fillId="4" borderId="43" xfId="0" applyFont="1" applyFill="1" applyBorder="1" applyAlignment="1">
      <alignment horizontal="center" vertical="center"/>
    </xf>
    <xf numFmtId="0" fontId="2" fillId="4" borderId="22" xfId="0" applyFont="1" applyFill="1" applyBorder="1" applyAlignment="1">
      <alignment horizontal="center" vertical="center" wrapText="1"/>
    </xf>
    <xf numFmtId="0" fontId="6" fillId="4" borderId="15" xfId="0" applyFont="1" applyFill="1" applyBorder="1" applyAlignment="1">
      <alignment horizontal="center" vertical="center"/>
    </xf>
    <xf numFmtId="0" fontId="6" fillId="4" borderId="16" xfId="0" applyFont="1" applyFill="1" applyBorder="1" applyAlignment="1">
      <alignment horizontal="center" vertical="center"/>
    </xf>
    <xf numFmtId="0" fontId="6" fillId="4" borderId="22" xfId="0" applyFont="1" applyFill="1" applyBorder="1" applyAlignment="1">
      <alignment horizontal="center" vertical="center"/>
    </xf>
    <xf numFmtId="0" fontId="2" fillId="0" borderId="17" xfId="0" applyFont="1" applyBorder="1">
      <alignment vertical="center"/>
    </xf>
    <xf numFmtId="0" fontId="2" fillId="0" borderId="24" xfId="0" applyFont="1" applyBorder="1">
      <alignment vertical="center"/>
    </xf>
    <xf numFmtId="0" fontId="2" fillId="0" borderId="18" xfId="0" applyFont="1" applyBorder="1">
      <alignment vertical="center"/>
    </xf>
    <xf numFmtId="0" fontId="2" fillId="0" borderId="26" xfId="0" applyFont="1" applyBorder="1">
      <alignment vertical="center"/>
    </xf>
    <xf numFmtId="0" fontId="2" fillId="0" borderId="28" xfId="0" applyFont="1" applyBorder="1" applyAlignment="1">
      <alignment vertical="center" shrinkToFit="1"/>
    </xf>
    <xf numFmtId="0" fontId="2" fillId="0" borderId="16" xfId="0" applyFont="1" applyBorder="1" applyAlignment="1">
      <alignment horizontal="left" vertical="center"/>
    </xf>
    <xf numFmtId="0" fontId="2" fillId="0" borderId="22" xfId="0" applyFont="1" applyBorder="1" applyAlignment="1">
      <alignment horizontal="left" vertical="center"/>
    </xf>
    <xf numFmtId="0" fontId="27" fillId="0" borderId="16" xfId="0" applyFont="1" applyBorder="1" applyAlignment="1">
      <alignment horizontal="center" vertical="center" shrinkToFit="1"/>
    </xf>
    <xf numFmtId="0" fontId="27" fillId="0" borderId="22" xfId="0" applyFont="1" applyBorder="1" applyAlignment="1">
      <alignment horizontal="center" vertical="center" shrinkToFit="1"/>
    </xf>
    <xf numFmtId="0" fontId="2" fillId="0" borderId="21" xfId="0" applyFont="1" applyBorder="1">
      <alignment vertical="center"/>
    </xf>
    <xf numFmtId="0" fontId="2" fillId="0" borderId="16" xfId="0" applyFont="1" applyBorder="1">
      <alignment vertical="center"/>
    </xf>
    <xf numFmtId="0" fontId="2" fillId="0" borderId="22" xfId="0" applyFont="1" applyBorder="1">
      <alignment vertical="center"/>
    </xf>
    <xf numFmtId="0" fontId="11" fillId="0" borderId="0" xfId="0" applyFont="1" applyAlignment="1">
      <alignment horizontal="center" vertical="center"/>
    </xf>
    <xf numFmtId="38" fontId="6" fillId="0" borderId="24" xfId="1" applyFont="1" applyBorder="1" applyProtection="1">
      <alignment vertical="center"/>
    </xf>
    <xf numFmtId="38" fontId="6" fillId="0" borderId="34" xfId="1" applyFont="1" applyBorder="1" applyProtection="1">
      <alignment vertical="center"/>
    </xf>
    <xf numFmtId="38" fontId="6" fillId="0" borderId="35" xfId="1" applyFont="1" applyBorder="1" applyProtection="1">
      <alignment vertical="center"/>
    </xf>
    <xf numFmtId="38" fontId="6" fillId="0" borderId="39" xfId="1" applyFont="1" applyBorder="1" applyProtection="1">
      <alignment vertical="center"/>
    </xf>
    <xf numFmtId="38" fontId="6" fillId="0" borderId="46" xfId="1" applyFont="1" applyBorder="1" applyProtection="1">
      <alignment vertical="center"/>
    </xf>
    <xf numFmtId="38" fontId="6" fillId="0" borderId="47" xfId="1" applyFont="1" applyBorder="1" applyProtection="1">
      <alignment vertical="center"/>
    </xf>
    <xf numFmtId="38" fontId="6" fillId="0" borderId="40" xfId="1" applyFont="1" applyBorder="1" applyProtection="1">
      <alignment vertical="center"/>
    </xf>
    <xf numFmtId="38" fontId="6" fillId="0" borderId="34" xfId="1" applyFont="1" applyFill="1" applyBorder="1" applyProtection="1">
      <alignment vertical="center"/>
      <protection locked="0"/>
    </xf>
    <xf numFmtId="38" fontId="6" fillId="0" borderId="38" xfId="1" applyFont="1" applyFill="1" applyBorder="1" applyProtection="1">
      <alignment vertical="center"/>
      <protection locked="0"/>
    </xf>
    <xf numFmtId="38" fontId="6" fillId="0" borderId="44" xfId="1" applyFont="1" applyBorder="1" applyProtection="1">
      <alignment vertical="center"/>
    </xf>
    <xf numFmtId="38" fontId="6" fillId="0" borderId="45" xfId="1" applyFont="1" applyBorder="1" applyProtection="1">
      <alignment vertical="center"/>
    </xf>
    <xf numFmtId="38" fontId="6" fillId="0" borderId="22" xfId="1" applyFont="1" applyBorder="1" applyProtection="1">
      <alignment vertical="center"/>
    </xf>
    <xf numFmtId="38" fontId="6" fillId="0" borderId="27" xfId="1" applyFont="1" applyBorder="1" applyProtection="1">
      <alignment vertical="center"/>
    </xf>
    <xf numFmtId="0" fontId="2" fillId="4" borderId="36" xfId="0" applyFont="1" applyFill="1" applyBorder="1" applyAlignment="1">
      <alignment horizontal="center" vertical="center"/>
    </xf>
    <xf numFmtId="10" fontId="6" fillId="0" borderId="36" xfId="2" applyNumberFormat="1" applyFont="1" applyBorder="1" applyProtection="1">
      <alignment vertical="center"/>
    </xf>
    <xf numFmtId="10" fontId="6" fillId="0" borderId="37" xfId="2" applyNumberFormat="1" applyFont="1" applyBorder="1" applyProtection="1">
      <alignment vertical="center"/>
    </xf>
    <xf numFmtId="10" fontId="6" fillId="0" borderId="48" xfId="2" applyNumberFormat="1" applyFont="1" applyBorder="1" applyProtection="1">
      <alignment vertical="center"/>
    </xf>
    <xf numFmtId="10" fontId="6" fillId="0" borderId="49" xfId="2" applyNumberFormat="1" applyFont="1" applyBorder="1" applyProtection="1">
      <alignment vertical="center"/>
    </xf>
    <xf numFmtId="10" fontId="6" fillId="0" borderId="26" xfId="2" applyNumberFormat="1" applyFont="1" applyBorder="1" applyProtection="1">
      <alignment vertical="center"/>
    </xf>
    <xf numFmtId="38" fontId="6" fillId="0" borderId="15" xfId="1" applyFont="1" applyBorder="1" applyProtection="1">
      <alignment vertical="center"/>
    </xf>
    <xf numFmtId="38" fontId="6" fillId="0" borderId="50" xfId="1" applyFont="1" applyBorder="1" applyProtection="1">
      <alignment vertical="center"/>
    </xf>
    <xf numFmtId="38" fontId="6" fillId="0" borderId="51" xfId="1" applyFont="1" applyBorder="1" applyProtection="1">
      <alignment vertical="center"/>
    </xf>
    <xf numFmtId="38" fontId="6" fillId="0" borderId="52" xfId="1" applyFont="1" applyBorder="1" applyProtection="1">
      <alignment vertical="center"/>
    </xf>
    <xf numFmtId="0" fontId="6" fillId="4" borderId="19" xfId="0" applyFont="1" applyFill="1" applyBorder="1" applyAlignment="1">
      <alignment horizontal="center" vertical="center"/>
    </xf>
    <xf numFmtId="0" fontId="6" fillId="4" borderId="14" xfId="0" applyFont="1" applyFill="1" applyBorder="1" applyAlignment="1">
      <alignment horizontal="center" vertical="center"/>
    </xf>
    <xf numFmtId="0" fontId="6" fillId="4" borderId="29" xfId="0" applyFont="1" applyFill="1" applyBorder="1" applyAlignment="1">
      <alignment horizontal="center" vertical="center"/>
    </xf>
    <xf numFmtId="0" fontId="6" fillId="4" borderId="20" xfId="0" applyFont="1" applyFill="1" applyBorder="1" applyAlignment="1">
      <alignment horizontal="center" vertical="center"/>
    </xf>
    <xf numFmtId="0" fontId="6" fillId="4" borderId="10" xfId="0" applyFont="1" applyFill="1" applyBorder="1" applyAlignment="1">
      <alignment horizontal="center" vertical="center"/>
    </xf>
    <xf numFmtId="0" fontId="6" fillId="4" borderId="31" xfId="0" applyFont="1" applyFill="1" applyBorder="1" applyAlignment="1">
      <alignment horizontal="center" vertical="center"/>
    </xf>
    <xf numFmtId="0" fontId="2" fillId="0" borderId="10" xfId="0" applyFont="1" applyBorder="1" applyAlignment="1" applyProtection="1">
      <alignment horizontal="left" vertical="center"/>
      <protection locked="0"/>
    </xf>
    <xf numFmtId="0" fontId="2" fillId="0" borderId="31" xfId="0" applyFont="1" applyBorder="1" applyAlignment="1" applyProtection="1">
      <alignment horizontal="left" vertical="center"/>
      <protection locked="0"/>
    </xf>
    <xf numFmtId="0" fontId="2" fillId="0" borderId="16" xfId="0" applyFont="1" applyBorder="1" applyAlignment="1" applyProtection="1">
      <alignment horizontal="left" vertical="center"/>
      <protection locked="0"/>
    </xf>
    <xf numFmtId="0" fontId="2" fillId="0" borderId="22" xfId="0" applyFont="1" applyBorder="1" applyAlignment="1" applyProtection="1">
      <alignment horizontal="left" vertical="center"/>
      <protection locked="0"/>
    </xf>
    <xf numFmtId="0" fontId="2" fillId="4" borderId="34" xfId="0" applyFont="1" applyFill="1" applyBorder="1" applyAlignment="1">
      <alignment horizontal="center" vertical="center"/>
    </xf>
    <xf numFmtId="0" fontId="2" fillId="4" borderId="35" xfId="0" applyFont="1" applyFill="1" applyBorder="1" applyAlignment="1">
      <alignment horizontal="center" vertical="center"/>
    </xf>
    <xf numFmtId="0" fontId="2" fillId="4" borderId="1"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27" xfId="0" applyFont="1" applyFill="1" applyBorder="1">
      <alignment vertical="center"/>
    </xf>
    <xf numFmtId="38" fontId="6" fillId="0" borderId="59" xfId="1" applyFont="1" applyFill="1" applyBorder="1" applyProtection="1">
      <alignment vertical="center"/>
      <protection locked="0"/>
    </xf>
    <xf numFmtId="38" fontId="6" fillId="0" borderId="2" xfId="1" applyFont="1" applyFill="1" applyBorder="1" applyProtection="1">
      <alignment vertical="center"/>
      <protection locked="0"/>
    </xf>
    <xf numFmtId="38" fontId="6" fillId="0" borderId="3" xfId="1" applyFont="1" applyFill="1" applyBorder="1" applyProtection="1">
      <alignment vertical="center"/>
      <protection locked="0"/>
    </xf>
    <xf numFmtId="38" fontId="6" fillId="0" borderId="76" xfId="1" applyFont="1" applyBorder="1" applyProtection="1">
      <alignment vertical="center"/>
    </xf>
    <xf numFmtId="38" fontId="6" fillId="0" borderId="32" xfId="1" applyFont="1" applyBorder="1" applyProtection="1">
      <alignment vertical="center"/>
    </xf>
    <xf numFmtId="38" fontId="6" fillId="0" borderId="33" xfId="1" applyFont="1" applyBorder="1" applyProtection="1">
      <alignment vertical="center"/>
    </xf>
    <xf numFmtId="0" fontId="2" fillId="4" borderId="37" xfId="0" applyFont="1" applyFill="1" applyBorder="1" applyAlignment="1">
      <alignment horizontal="center" vertical="center"/>
    </xf>
    <xf numFmtId="0" fontId="2" fillId="4" borderId="18" xfId="0" applyFont="1" applyFill="1" applyBorder="1" applyAlignment="1">
      <alignment horizontal="center" vertical="center"/>
    </xf>
    <xf numFmtId="179" fontId="2" fillId="4" borderId="18" xfId="2" applyNumberFormat="1" applyFont="1" applyFill="1" applyBorder="1" applyAlignment="1" applyProtection="1">
      <alignment horizontal="center" vertical="center"/>
    </xf>
    <xf numFmtId="179" fontId="2" fillId="4" borderId="26" xfId="2" applyNumberFormat="1" applyFont="1" applyFill="1" applyBorder="1" applyAlignment="1" applyProtection="1">
      <alignment horizontal="center" vertical="center"/>
    </xf>
    <xf numFmtId="0" fontId="2" fillId="6" borderId="15" xfId="0" applyFont="1" applyFill="1" applyBorder="1" applyAlignment="1" applyProtection="1">
      <alignment horizontal="center" vertical="center"/>
      <protection locked="0"/>
    </xf>
    <xf numFmtId="0" fontId="2" fillId="6" borderId="16" xfId="0" applyFont="1" applyFill="1" applyBorder="1" applyAlignment="1" applyProtection="1">
      <alignment horizontal="center" vertical="center"/>
      <protection locked="0"/>
    </xf>
    <xf numFmtId="0" fontId="2" fillId="6" borderId="22" xfId="0" applyFont="1" applyFill="1" applyBorder="1" applyAlignment="1" applyProtection="1">
      <alignment horizontal="center" vertical="center"/>
      <protection locked="0"/>
    </xf>
    <xf numFmtId="0" fontId="2" fillId="6" borderId="15" xfId="0" applyFont="1" applyFill="1" applyBorder="1" applyAlignment="1" applyProtection="1">
      <alignment vertical="center" shrinkToFit="1"/>
      <protection locked="0"/>
    </xf>
    <xf numFmtId="0" fontId="2" fillId="6" borderId="16" xfId="0" applyFont="1" applyFill="1" applyBorder="1" applyAlignment="1" applyProtection="1">
      <alignment vertical="center" shrinkToFit="1"/>
      <protection locked="0"/>
    </xf>
    <xf numFmtId="0" fontId="2" fillId="6" borderId="14" xfId="0" applyFont="1" applyFill="1" applyBorder="1" applyAlignment="1" applyProtection="1">
      <alignment vertical="center" shrinkToFit="1"/>
      <protection locked="0"/>
    </xf>
    <xf numFmtId="0" fontId="2" fillId="6" borderId="29" xfId="0" applyFont="1" applyFill="1" applyBorder="1" applyAlignment="1" applyProtection="1">
      <alignment vertical="center" shrinkToFit="1"/>
      <protection locked="0"/>
    </xf>
    <xf numFmtId="0" fontId="2" fillId="4" borderId="29" xfId="0" applyFont="1" applyFill="1" applyBorder="1" applyAlignment="1">
      <alignment horizontal="center" vertical="center"/>
    </xf>
    <xf numFmtId="0" fontId="2" fillId="4" borderId="136" xfId="0" applyFont="1" applyFill="1" applyBorder="1" applyAlignment="1">
      <alignment horizontal="center" vertical="center"/>
    </xf>
    <xf numFmtId="0" fontId="2" fillId="4" borderId="137" xfId="0" applyFont="1" applyFill="1" applyBorder="1" applyAlignment="1">
      <alignment horizontal="center" vertical="center"/>
    </xf>
    <xf numFmtId="0" fontId="2" fillId="4" borderId="138" xfId="0" applyFont="1" applyFill="1" applyBorder="1" applyAlignment="1">
      <alignment horizontal="center" vertical="center"/>
    </xf>
    <xf numFmtId="0" fontId="2" fillId="14" borderId="116" xfId="0" applyFont="1" applyFill="1" applyBorder="1" applyAlignment="1">
      <alignment horizontal="center" vertical="center" shrinkToFit="1"/>
    </xf>
    <xf numFmtId="0" fontId="2" fillId="14" borderId="117" xfId="0" applyFont="1" applyFill="1" applyBorder="1" applyAlignment="1">
      <alignment horizontal="center" vertical="center" shrinkToFit="1"/>
    </xf>
    <xf numFmtId="0" fontId="2" fillId="14" borderId="118" xfId="0" applyFont="1" applyFill="1" applyBorder="1" applyAlignment="1">
      <alignment horizontal="center" vertical="center" shrinkToFit="1"/>
    </xf>
    <xf numFmtId="0" fontId="2" fillId="4" borderId="31"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139" xfId="0" applyFont="1" applyFill="1" applyBorder="1" applyAlignment="1">
      <alignment horizontal="center" vertical="center"/>
    </xf>
    <xf numFmtId="0" fontId="2" fillId="4" borderId="140" xfId="0" applyFont="1" applyFill="1" applyBorder="1" applyAlignment="1">
      <alignment horizontal="center" vertical="center"/>
    </xf>
    <xf numFmtId="0" fontId="2" fillId="14" borderId="141" xfId="0" applyFont="1" applyFill="1" applyBorder="1" applyAlignment="1">
      <alignment horizontal="center" vertical="center" shrinkToFit="1"/>
    </xf>
    <xf numFmtId="0" fontId="2" fillId="14" borderId="10" xfId="0" applyFont="1" applyFill="1" applyBorder="1" applyAlignment="1">
      <alignment horizontal="center" vertical="center" shrinkToFit="1"/>
    </xf>
    <xf numFmtId="0" fontId="2" fillId="14" borderId="126" xfId="0" applyFont="1" applyFill="1" applyBorder="1" applyAlignment="1">
      <alignment horizontal="center" vertical="center" shrinkToFit="1"/>
    </xf>
    <xf numFmtId="0" fontId="2" fillId="6" borderId="15" xfId="0" applyFont="1" applyFill="1" applyBorder="1" applyAlignment="1" applyProtection="1">
      <alignment horizontal="center" vertical="center" shrinkToFit="1"/>
      <protection locked="0"/>
    </xf>
    <xf numFmtId="0" fontId="2" fillId="6" borderId="16" xfId="0" applyFont="1" applyFill="1" applyBorder="1" applyAlignment="1" applyProtection="1">
      <alignment horizontal="center" vertical="center" shrinkToFit="1"/>
      <protection locked="0"/>
    </xf>
    <xf numFmtId="0" fontId="2" fillId="6" borderId="22" xfId="0" applyFont="1" applyFill="1" applyBorder="1" applyAlignment="1" applyProtection="1">
      <alignment horizontal="center" vertical="center" shrinkToFit="1"/>
      <protection locked="0"/>
    </xf>
    <xf numFmtId="0" fontId="2" fillId="6" borderId="11" xfId="0" applyFont="1" applyFill="1" applyBorder="1" applyAlignment="1" applyProtection="1">
      <alignment horizontal="center" vertical="center" shrinkToFit="1"/>
      <protection locked="0"/>
    </xf>
    <xf numFmtId="0" fontId="2" fillId="6" borderId="12" xfId="0" applyFont="1" applyFill="1" applyBorder="1" applyAlignment="1" applyProtection="1">
      <alignment horizontal="center" vertical="center" shrinkToFit="1"/>
      <protection locked="0"/>
    </xf>
    <xf numFmtId="38" fontId="2" fillId="6" borderId="12" xfId="1" applyFont="1" applyFill="1" applyBorder="1" applyAlignment="1" applyProtection="1">
      <alignment vertical="center" shrinkToFit="1"/>
      <protection locked="0"/>
    </xf>
    <xf numFmtId="38" fontId="2" fillId="0" borderId="12" xfId="1" applyFont="1" applyBorder="1" applyAlignment="1" applyProtection="1">
      <alignment vertical="center" shrinkToFit="1"/>
    </xf>
    <xf numFmtId="38" fontId="2" fillId="0" borderId="142" xfId="1" applyFont="1" applyBorder="1" applyAlignment="1" applyProtection="1">
      <alignment vertical="center" shrinkToFit="1"/>
    </xf>
    <xf numFmtId="38" fontId="2" fillId="6" borderId="143" xfId="1" applyFont="1" applyFill="1" applyBorder="1" applyAlignment="1" applyProtection="1">
      <alignment horizontal="center" vertical="center" shrinkToFit="1"/>
      <protection locked="0"/>
    </xf>
    <xf numFmtId="38" fontId="2" fillId="6" borderId="12" xfId="1" applyFont="1" applyFill="1" applyBorder="1" applyAlignment="1" applyProtection="1">
      <alignment horizontal="center" vertical="center" shrinkToFit="1"/>
      <protection locked="0"/>
    </xf>
    <xf numFmtId="38" fontId="2" fillId="0" borderId="21" xfId="1" applyFont="1" applyBorder="1" applyAlignment="1" applyProtection="1">
      <alignment vertical="center" shrinkToFit="1"/>
    </xf>
    <xf numFmtId="38" fontId="2" fillId="6" borderId="11" xfId="1" applyFont="1" applyFill="1" applyBorder="1" applyAlignment="1" applyProtection="1">
      <alignment horizontal="center" vertical="center" shrinkToFit="1"/>
      <protection locked="0"/>
    </xf>
    <xf numFmtId="38" fontId="2" fillId="0" borderId="144" xfId="1" applyFont="1" applyBorder="1" applyAlignment="1" applyProtection="1">
      <alignment horizontal="center" vertical="center" shrinkToFit="1"/>
    </xf>
    <xf numFmtId="38" fontId="2" fillId="0" borderId="12" xfId="1" applyFont="1" applyBorder="1" applyAlignment="1" applyProtection="1">
      <alignment horizontal="center" vertical="center" shrinkToFit="1"/>
    </xf>
    <xf numFmtId="38" fontId="2" fillId="0" borderId="145" xfId="1" applyFont="1" applyBorder="1" applyAlignment="1" applyProtection="1">
      <alignment vertical="center" shrinkToFit="1"/>
    </xf>
    <xf numFmtId="6" fontId="2" fillId="4" borderId="16" xfId="0" applyNumberFormat="1" applyFont="1" applyFill="1" applyBorder="1" applyAlignment="1">
      <alignment vertical="center" shrinkToFit="1"/>
    </xf>
    <xf numFmtId="184" fontId="2" fillId="4" borderId="147" xfId="2" applyNumberFormat="1" applyFont="1" applyFill="1" applyBorder="1" applyAlignment="1" applyProtection="1">
      <alignment horizontal="center" vertical="center" shrinkToFit="1"/>
    </xf>
    <xf numFmtId="184" fontId="2" fillId="4" borderId="148" xfId="2" applyNumberFormat="1" applyFont="1" applyFill="1" applyBorder="1" applyAlignment="1" applyProtection="1">
      <alignment horizontal="center" vertical="center" shrinkToFit="1"/>
    </xf>
    <xf numFmtId="6" fontId="2" fillId="4" borderId="149" xfId="0" applyNumberFormat="1" applyFont="1" applyFill="1" applyBorder="1" applyAlignment="1">
      <alignment vertical="center" shrinkToFit="1"/>
    </xf>
    <xf numFmtId="6" fontId="2" fillId="4" borderId="150" xfId="0" applyNumberFormat="1" applyFont="1" applyFill="1" applyBorder="1" applyAlignment="1">
      <alignment vertical="center" shrinkToFit="1"/>
    </xf>
    <xf numFmtId="0" fontId="2" fillId="4" borderId="15" xfId="0" applyFont="1" applyFill="1" applyBorder="1" applyAlignment="1">
      <alignment horizontal="right" vertical="center" shrinkToFit="1"/>
    </xf>
    <xf numFmtId="0" fontId="2" fillId="4" borderId="16" xfId="0" applyFont="1" applyFill="1" applyBorder="1" applyAlignment="1">
      <alignment horizontal="right" vertical="center" shrinkToFit="1"/>
    </xf>
    <xf numFmtId="0" fontId="2" fillId="4" borderId="22" xfId="0" applyFont="1" applyFill="1" applyBorder="1" applyAlignment="1">
      <alignment horizontal="right" vertical="center" shrinkToFit="1"/>
    </xf>
    <xf numFmtId="6" fontId="2" fillId="4" borderId="15" xfId="4" applyFont="1" applyFill="1" applyBorder="1" applyAlignment="1" applyProtection="1">
      <alignment vertical="center" shrinkToFit="1"/>
    </xf>
    <xf numFmtId="6" fontId="2" fillId="4" borderId="16" xfId="4" applyFont="1" applyFill="1" applyBorder="1" applyAlignment="1" applyProtection="1">
      <alignment vertical="center" shrinkToFit="1"/>
    </xf>
    <xf numFmtId="184" fontId="2" fillId="4" borderId="146" xfId="2" applyNumberFormat="1" applyFont="1" applyFill="1" applyBorder="1" applyAlignment="1" applyProtection="1">
      <alignment horizontal="center" vertical="center" shrinkToFit="1"/>
    </xf>
    <xf numFmtId="184" fontId="2" fillId="4" borderId="53" xfId="2" applyNumberFormat="1" applyFont="1" applyFill="1" applyBorder="1" applyAlignment="1" applyProtection="1">
      <alignment horizontal="center" vertical="center" shrinkToFit="1"/>
    </xf>
    <xf numFmtId="184" fontId="2" fillId="4" borderId="15" xfId="2" applyNumberFormat="1" applyFont="1" applyFill="1" applyBorder="1" applyAlignment="1" applyProtection="1">
      <alignment horizontal="center" vertical="center" shrinkToFit="1"/>
    </xf>
    <xf numFmtId="183" fontId="2" fillId="0" borderId="17" xfId="0" applyNumberFormat="1" applyFont="1" applyBorder="1">
      <alignment vertical="center"/>
    </xf>
    <xf numFmtId="183" fontId="2" fillId="0" borderId="24" xfId="0" applyNumberFormat="1" applyFont="1" applyBorder="1">
      <alignment vertical="center"/>
    </xf>
    <xf numFmtId="183" fontId="2" fillId="0" borderId="18" xfId="0" applyNumberFormat="1" applyFont="1" applyBorder="1">
      <alignment vertical="center"/>
    </xf>
    <xf numFmtId="183" fontId="2" fillId="0" borderId="26" xfId="0" applyNumberFormat="1" applyFont="1" applyBorder="1">
      <alignment vertical="center"/>
    </xf>
    <xf numFmtId="38" fontId="2" fillId="0" borderId="20" xfId="1" applyFont="1" applyBorder="1" applyProtection="1">
      <alignment vertical="center"/>
    </xf>
    <xf numFmtId="38" fontId="2" fillId="0" borderId="10" xfId="1" applyFont="1" applyBorder="1" applyProtection="1">
      <alignment vertical="center"/>
    </xf>
    <xf numFmtId="38" fontId="2" fillId="0" borderId="0" xfId="1" applyFont="1" applyBorder="1" applyProtection="1">
      <alignment vertical="center"/>
    </xf>
    <xf numFmtId="38" fontId="2" fillId="0" borderId="31" xfId="1" applyFont="1" applyBorder="1" applyProtection="1">
      <alignment vertical="center"/>
    </xf>
    <xf numFmtId="38" fontId="2" fillId="0" borderId="19" xfId="1" applyFont="1" applyFill="1" applyBorder="1" applyProtection="1">
      <alignment vertical="center"/>
    </xf>
    <xf numFmtId="38" fontId="2" fillId="0" borderId="14" xfId="1" applyFont="1" applyFill="1" applyBorder="1" applyProtection="1">
      <alignment vertical="center"/>
    </xf>
    <xf numFmtId="38" fontId="2" fillId="0" borderId="29" xfId="1" applyFont="1" applyFill="1" applyBorder="1" applyProtection="1">
      <alignment vertical="center"/>
    </xf>
    <xf numFmtId="38" fontId="6" fillId="0" borderId="38" xfId="1" applyFont="1" applyFill="1" applyBorder="1" applyAlignment="1" applyProtection="1">
      <alignment vertical="center"/>
      <protection locked="0"/>
    </xf>
    <xf numFmtId="38" fontId="6" fillId="0" borderId="17" xfId="1" applyFont="1" applyFill="1" applyBorder="1" applyAlignment="1" applyProtection="1">
      <alignment vertical="center"/>
      <protection locked="0"/>
    </xf>
    <xf numFmtId="38" fontId="6" fillId="0" borderId="24" xfId="1" applyFont="1" applyFill="1" applyBorder="1" applyAlignment="1" applyProtection="1">
      <alignment vertical="center"/>
      <protection locked="0"/>
    </xf>
    <xf numFmtId="38" fontId="2" fillId="0" borderId="120" xfId="1" applyFont="1" applyBorder="1" applyAlignment="1" applyProtection="1">
      <alignment horizontal="center" vertical="center" shrinkToFit="1"/>
      <protection locked="0"/>
    </xf>
    <xf numFmtId="38" fontId="2" fillId="0" borderId="119" xfId="1" applyFont="1" applyBorder="1" applyAlignment="1" applyProtection="1">
      <alignment horizontal="center" vertical="center" shrinkToFit="1"/>
      <protection locked="0"/>
    </xf>
    <xf numFmtId="38" fontId="2" fillId="6" borderId="5" xfId="1" applyFont="1" applyFill="1" applyBorder="1" applyAlignment="1" applyProtection="1">
      <alignment vertical="center" shrinkToFit="1"/>
      <protection locked="0"/>
    </xf>
    <xf numFmtId="38" fontId="2" fillId="6" borderId="6" xfId="1" applyFont="1" applyFill="1" applyBorder="1" applyAlignment="1" applyProtection="1">
      <alignment vertical="center" shrinkToFit="1"/>
      <protection locked="0"/>
    </xf>
    <xf numFmtId="38" fontId="2" fillId="0" borderId="60" xfId="1" applyFont="1" applyFill="1" applyBorder="1" applyAlignment="1" applyProtection="1">
      <alignment vertical="center" shrinkToFit="1"/>
    </xf>
    <xf numFmtId="38" fontId="2" fillId="0" borderId="5" xfId="1" applyFont="1" applyFill="1" applyBorder="1" applyAlignment="1" applyProtection="1">
      <alignment vertical="center" shrinkToFit="1"/>
    </xf>
    <xf numFmtId="38" fontId="2" fillId="6" borderId="2" xfId="1" applyFont="1" applyFill="1" applyBorder="1" applyAlignment="1" applyProtection="1">
      <alignment vertical="center" shrinkToFit="1"/>
      <protection locked="0"/>
    </xf>
    <xf numFmtId="38" fontId="2" fillId="6" borderId="3" xfId="1" applyFont="1" applyFill="1" applyBorder="1" applyAlignment="1" applyProtection="1">
      <alignment vertical="center" shrinkToFit="1"/>
      <protection locked="0"/>
    </xf>
    <xf numFmtId="38" fontId="2" fillId="0" borderId="59" xfId="1" applyFont="1" applyFill="1" applyBorder="1" applyAlignment="1" applyProtection="1">
      <alignment vertical="center" shrinkToFit="1"/>
    </xf>
    <xf numFmtId="38" fontId="2" fillId="0" borderId="2" xfId="1" applyFont="1" applyFill="1" applyBorder="1" applyAlignment="1" applyProtection="1">
      <alignment vertical="center" shrinkToFit="1"/>
    </xf>
    <xf numFmtId="0" fontId="2" fillId="4" borderId="12" xfId="0" applyFont="1" applyFill="1" applyBorder="1" applyAlignment="1">
      <alignment horizontal="center" vertical="center" shrinkToFit="1"/>
    </xf>
    <xf numFmtId="0" fontId="2" fillId="4" borderId="13" xfId="0" applyFont="1" applyFill="1" applyBorder="1" applyAlignment="1">
      <alignment horizontal="center" vertical="center" shrinkToFit="1"/>
    </xf>
    <xf numFmtId="0" fontId="2" fillId="4" borderId="72" xfId="0" applyFont="1" applyFill="1" applyBorder="1" applyAlignment="1">
      <alignment horizontal="center" vertical="center" shrinkToFit="1"/>
    </xf>
    <xf numFmtId="0" fontId="2" fillId="4" borderId="69" xfId="0" applyFont="1" applyFill="1" applyBorder="1" applyAlignment="1">
      <alignment horizontal="center" vertical="center" shrinkToFit="1"/>
    </xf>
    <xf numFmtId="0" fontId="2" fillId="6" borderId="53" xfId="0" applyFont="1" applyFill="1" applyBorder="1" applyAlignment="1" applyProtection="1">
      <alignment horizontal="center" vertical="center" shrinkToFit="1"/>
      <protection locked="0"/>
    </xf>
    <xf numFmtId="0" fontId="2" fillId="6" borderId="21" xfId="0" applyFont="1" applyFill="1" applyBorder="1" applyAlignment="1" applyProtection="1">
      <alignment horizontal="center" vertical="center" shrinkToFit="1"/>
      <protection locked="0"/>
    </xf>
    <xf numFmtId="38" fontId="2" fillId="6" borderId="32" xfId="1" applyFont="1" applyFill="1" applyBorder="1" applyAlignment="1" applyProtection="1">
      <alignment vertical="center" shrinkToFit="1"/>
      <protection locked="0"/>
    </xf>
    <xf numFmtId="38" fontId="2" fillId="6" borderId="33" xfId="1" applyFont="1" applyFill="1" applyBorder="1" applyAlignment="1" applyProtection="1">
      <alignment vertical="center" shrinkToFit="1"/>
      <protection locked="0"/>
    </xf>
    <xf numFmtId="38" fontId="2" fillId="0" borderId="76" xfId="1" applyFont="1" applyFill="1" applyBorder="1" applyAlignment="1" applyProtection="1">
      <alignment vertical="center" shrinkToFit="1"/>
    </xf>
    <xf numFmtId="38" fontId="2" fillId="0" borderId="32" xfId="1" applyFont="1" applyFill="1" applyBorder="1" applyAlignment="1" applyProtection="1">
      <alignment vertical="center" shrinkToFit="1"/>
    </xf>
    <xf numFmtId="177" fontId="2" fillId="0" borderId="61" xfId="0" applyNumberFormat="1" applyFont="1" applyBorder="1" applyAlignment="1" applyProtection="1">
      <alignment horizontal="center" vertical="center" shrinkToFit="1"/>
      <protection locked="0"/>
    </xf>
    <xf numFmtId="177" fontId="2" fillId="0" borderId="8" xfId="0" applyNumberFormat="1" applyFont="1" applyBorder="1" applyAlignment="1" applyProtection="1">
      <alignment horizontal="center" vertical="center" shrinkToFit="1"/>
      <protection locked="0"/>
    </xf>
    <xf numFmtId="177" fontId="2" fillId="0" borderId="25" xfId="0" applyNumberFormat="1" applyFont="1" applyBorder="1" applyAlignment="1" applyProtection="1">
      <alignment horizontal="center" vertical="center" shrinkToFit="1"/>
      <protection locked="0"/>
    </xf>
    <xf numFmtId="177" fontId="2" fillId="0" borderId="18" xfId="0" applyNumberFormat="1" applyFont="1" applyBorder="1" applyAlignment="1">
      <alignment horizontal="center" vertical="center" shrinkToFit="1"/>
    </xf>
    <xf numFmtId="177" fontId="2" fillId="0" borderId="26" xfId="0" applyNumberFormat="1" applyFont="1" applyBorder="1" applyAlignment="1">
      <alignment horizontal="center" vertical="center" shrinkToFit="1"/>
    </xf>
    <xf numFmtId="0" fontId="6" fillId="4" borderId="7" xfId="0" applyFont="1" applyFill="1" applyBorder="1" applyAlignment="1">
      <alignment horizontal="center" vertical="center" shrinkToFit="1"/>
    </xf>
    <xf numFmtId="0" fontId="6" fillId="4" borderId="8" xfId="0" applyFont="1" applyFill="1" applyBorder="1" applyAlignment="1">
      <alignment horizontal="center" vertical="center" shrinkToFit="1"/>
    </xf>
    <xf numFmtId="6" fontId="2" fillId="0" borderId="0" xfId="0" applyNumberFormat="1" applyFont="1" applyAlignment="1">
      <alignment vertical="center" shrinkToFit="1"/>
    </xf>
    <xf numFmtId="0" fontId="2" fillId="0" borderId="0" xfId="0" applyFont="1" applyAlignment="1">
      <alignment horizontal="right" vertical="center" shrinkToFit="1"/>
    </xf>
    <xf numFmtId="6" fontId="2" fillId="0" borderId="164" xfId="0" applyNumberFormat="1" applyFont="1" applyBorder="1" applyAlignment="1">
      <alignment vertical="center" shrinkToFit="1"/>
    </xf>
    <xf numFmtId="0" fontId="2" fillId="0" borderId="165" xfId="0" applyFont="1" applyBorder="1" applyAlignment="1">
      <alignment vertical="center" shrinkToFit="1"/>
    </xf>
    <xf numFmtId="0" fontId="2" fillId="0" borderId="166" xfId="0" applyFont="1" applyBorder="1" applyAlignment="1">
      <alignment vertical="center" shrinkToFit="1"/>
    </xf>
    <xf numFmtId="38" fontId="2" fillId="4" borderId="69" xfId="1" applyFont="1" applyFill="1" applyBorder="1" applyAlignment="1">
      <alignment vertical="center" shrinkToFit="1"/>
    </xf>
    <xf numFmtId="38" fontId="2" fillId="4" borderId="78" xfId="1" applyFont="1" applyFill="1" applyBorder="1" applyAlignment="1">
      <alignment vertical="center" shrinkToFit="1"/>
    </xf>
    <xf numFmtId="0" fontId="2" fillId="0" borderId="0" xfId="0" applyFont="1" applyAlignment="1">
      <alignment horizontal="center" vertical="center" shrinkToFit="1"/>
    </xf>
    <xf numFmtId="38" fontId="2" fillId="4" borderId="77" xfId="1" applyFont="1" applyFill="1" applyBorder="1" applyAlignment="1">
      <alignment horizontal="center" vertical="center" shrinkToFit="1"/>
    </xf>
    <xf numFmtId="38" fontId="2" fillId="4" borderId="71" xfId="1" applyFont="1" applyFill="1" applyBorder="1" applyAlignment="1">
      <alignment horizontal="center" vertical="center" shrinkToFit="1"/>
    </xf>
    <xf numFmtId="38" fontId="2" fillId="4" borderId="72" xfId="1" applyFont="1" applyFill="1" applyBorder="1" applyAlignment="1">
      <alignment horizontal="center" vertical="center" shrinkToFit="1"/>
    </xf>
    <xf numFmtId="38" fontId="2" fillId="4" borderId="74" xfId="1" applyFont="1" applyFill="1" applyBorder="1" applyAlignment="1" applyProtection="1">
      <alignment horizontal="center" vertical="center" shrinkToFit="1"/>
      <protection locked="0"/>
    </xf>
    <xf numFmtId="38" fontId="2" fillId="4" borderId="66" xfId="1" applyFont="1" applyFill="1" applyBorder="1" applyAlignment="1" applyProtection="1">
      <alignment horizontal="center" vertical="center" shrinkToFit="1"/>
      <protection locked="0"/>
    </xf>
    <xf numFmtId="38" fontId="2" fillId="4" borderId="75" xfId="1" applyFont="1" applyFill="1" applyBorder="1" applyAlignment="1" applyProtection="1">
      <alignment horizontal="center" vertical="center" shrinkToFit="1"/>
      <protection locked="0"/>
    </xf>
    <xf numFmtId="38" fontId="2" fillId="4" borderId="39" xfId="1" applyFont="1" applyFill="1" applyBorder="1" applyAlignment="1" applyProtection="1">
      <alignment horizontal="center" vertical="center" shrinkToFit="1"/>
      <protection locked="0"/>
    </xf>
    <xf numFmtId="38" fontId="2" fillId="4" borderId="57" xfId="1" applyFont="1" applyFill="1" applyBorder="1" applyAlignment="1" applyProtection="1">
      <alignment horizontal="center" vertical="center" shrinkToFit="1"/>
      <protection locked="0"/>
    </xf>
    <xf numFmtId="38" fontId="2" fillId="4" borderId="40" xfId="1" applyFont="1" applyFill="1" applyBorder="1" applyAlignment="1" applyProtection="1">
      <alignment horizontal="center" vertical="center" shrinkToFit="1"/>
      <protection locked="0"/>
    </xf>
    <xf numFmtId="38" fontId="2" fillId="4" borderId="39" xfId="1" applyFont="1" applyFill="1" applyBorder="1" applyAlignment="1">
      <alignment horizontal="center" vertical="center" shrinkToFit="1"/>
    </xf>
    <xf numFmtId="38" fontId="2" fillId="4" borderId="57" xfId="1" applyFont="1" applyFill="1" applyBorder="1" applyAlignment="1">
      <alignment horizontal="center" vertical="center" shrinkToFit="1"/>
    </xf>
    <xf numFmtId="38" fontId="2" fillId="4" borderId="40" xfId="1" applyFont="1" applyFill="1" applyBorder="1" applyAlignment="1">
      <alignment horizontal="center" vertical="center" shrinkToFit="1"/>
    </xf>
    <xf numFmtId="38" fontId="2" fillId="4" borderId="38" xfId="1" applyFont="1" applyFill="1" applyBorder="1" applyAlignment="1">
      <alignment horizontal="center" vertical="center" shrinkToFit="1"/>
    </xf>
    <xf numFmtId="38" fontId="2" fillId="4" borderId="17" xfId="1" applyFont="1" applyFill="1" applyBorder="1" applyAlignment="1">
      <alignment horizontal="center" vertical="center" shrinkToFit="1"/>
    </xf>
    <xf numFmtId="38" fontId="2" fillId="4" borderId="24" xfId="1" applyFont="1" applyFill="1" applyBorder="1" applyAlignment="1">
      <alignment horizontal="center" vertical="center" shrinkToFit="1"/>
    </xf>
    <xf numFmtId="0" fontId="2" fillId="4" borderId="16" xfId="0" applyFont="1" applyFill="1" applyBorder="1" applyAlignment="1">
      <alignment horizontal="center" vertical="center" shrinkToFit="1"/>
    </xf>
    <xf numFmtId="38" fontId="2" fillId="0" borderId="11" xfId="1" applyFont="1" applyBorder="1" applyAlignment="1">
      <alignment horizontal="center" vertical="center" shrinkToFit="1"/>
    </xf>
    <xf numFmtId="38" fontId="2" fillId="0" borderId="12" xfId="1" applyFont="1" applyBorder="1" applyAlignment="1">
      <alignment horizontal="center" vertical="center" shrinkToFit="1"/>
    </xf>
    <xf numFmtId="38" fontId="2" fillId="0" borderId="13" xfId="1" applyFont="1" applyBorder="1" applyAlignment="1">
      <alignment horizontal="center" vertical="center" shrinkToFit="1"/>
    </xf>
    <xf numFmtId="38" fontId="2" fillId="0" borderId="121" xfId="1" applyFont="1" applyBorder="1" applyAlignment="1" applyProtection="1">
      <alignment horizontal="center" vertical="center" shrinkToFit="1"/>
      <protection locked="0"/>
    </xf>
    <xf numFmtId="0" fontId="2" fillId="4" borderId="70" xfId="0" applyFont="1" applyFill="1" applyBorder="1" applyAlignment="1">
      <alignment horizontal="center" vertical="center" shrinkToFit="1"/>
    </xf>
    <xf numFmtId="0" fontId="2" fillId="4" borderId="73" xfId="0" applyFont="1" applyFill="1" applyBorder="1" applyAlignment="1">
      <alignment horizontal="center" vertical="center" shrinkToFit="1"/>
    </xf>
    <xf numFmtId="0" fontId="2" fillId="4" borderId="68" xfId="0" applyFont="1" applyFill="1" applyBorder="1" applyAlignment="1">
      <alignment horizontal="center" vertical="center" shrinkToFit="1"/>
    </xf>
    <xf numFmtId="0" fontId="2" fillId="4" borderId="78" xfId="0" applyFont="1" applyFill="1" applyBorder="1" applyAlignment="1">
      <alignment horizontal="center" vertical="center" shrinkToFit="1"/>
    </xf>
    <xf numFmtId="178" fontId="2" fillId="0" borderId="11" xfId="0" applyNumberFormat="1" applyFont="1" applyBorder="1" applyAlignment="1">
      <alignment horizontal="center" vertical="center" shrinkToFit="1"/>
    </xf>
    <xf numFmtId="178" fontId="2" fillId="0" borderId="12" xfId="0" applyNumberFormat="1" applyFont="1" applyBorder="1" applyAlignment="1">
      <alignment horizontal="center" vertical="center" shrinkToFit="1"/>
    </xf>
    <xf numFmtId="0" fontId="2" fillId="4" borderId="21" xfId="0" applyFont="1" applyFill="1" applyBorder="1" applyAlignment="1">
      <alignment horizontal="center" vertical="center" shrinkToFit="1"/>
    </xf>
    <xf numFmtId="0" fontId="2" fillId="4" borderId="22" xfId="0" applyFont="1" applyFill="1" applyBorder="1" applyAlignment="1">
      <alignment horizontal="center" vertical="center" shrinkToFit="1"/>
    </xf>
    <xf numFmtId="0" fontId="2" fillId="4" borderId="11" xfId="0" applyFont="1" applyFill="1" applyBorder="1" applyAlignment="1">
      <alignment horizontal="center" vertical="center" shrinkToFit="1"/>
    </xf>
    <xf numFmtId="177" fontId="2" fillId="4" borderId="11" xfId="0" applyNumberFormat="1" applyFont="1" applyFill="1" applyBorder="1" applyAlignment="1">
      <alignment horizontal="center" vertical="center" shrinkToFit="1"/>
    </xf>
    <xf numFmtId="177" fontId="2" fillId="4" borderId="12" xfId="0" applyNumberFormat="1" applyFont="1" applyFill="1" applyBorder="1" applyAlignment="1">
      <alignment horizontal="center" vertical="center" shrinkToFit="1"/>
    </xf>
    <xf numFmtId="0" fontId="2" fillId="6" borderId="21" xfId="0" applyFont="1" applyFill="1" applyBorder="1" applyAlignment="1">
      <alignment horizontal="center" vertical="center" shrinkToFit="1"/>
    </xf>
    <xf numFmtId="0" fontId="2" fillId="6" borderId="16" xfId="0" applyFont="1" applyFill="1" applyBorder="1" applyAlignment="1">
      <alignment horizontal="center" vertical="center" shrinkToFit="1"/>
    </xf>
    <xf numFmtId="0" fontId="2" fillId="6" borderId="22" xfId="0" applyFont="1" applyFill="1" applyBorder="1" applyAlignment="1">
      <alignment horizontal="center" vertical="center" shrinkToFit="1"/>
    </xf>
    <xf numFmtId="0" fontId="2" fillId="6" borderId="15" xfId="0" applyFont="1" applyFill="1" applyBorder="1" applyAlignment="1">
      <alignment horizontal="center" vertical="center" shrinkToFit="1"/>
    </xf>
    <xf numFmtId="178" fontId="2" fillId="0" borderId="0" xfId="0" applyNumberFormat="1" applyFont="1" applyAlignment="1">
      <alignment horizontal="center" vertical="center" shrinkToFit="1"/>
    </xf>
    <xf numFmtId="0" fontId="2" fillId="8" borderId="21" xfId="0" applyFont="1" applyFill="1" applyBorder="1" applyAlignment="1">
      <alignment horizontal="center" vertical="center" shrinkToFit="1"/>
    </xf>
    <xf numFmtId="0" fontId="2" fillId="8" borderId="16" xfId="0" applyFont="1" applyFill="1" applyBorder="1" applyAlignment="1">
      <alignment horizontal="center" vertical="center" shrinkToFit="1"/>
    </xf>
    <xf numFmtId="0" fontId="2" fillId="8" borderId="22" xfId="0" applyFont="1" applyFill="1" applyBorder="1" applyAlignment="1">
      <alignment horizontal="center" vertical="center" shrinkToFit="1"/>
    </xf>
    <xf numFmtId="0" fontId="2" fillId="8" borderId="15" xfId="0" applyFont="1" applyFill="1" applyBorder="1" applyAlignment="1">
      <alignment horizontal="center" vertical="center" shrinkToFit="1"/>
    </xf>
    <xf numFmtId="0" fontId="3" fillId="0" borderId="0" xfId="0" applyFont="1" applyAlignment="1">
      <alignment horizontal="center" vertical="center" shrinkToFit="1"/>
    </xf>
    <xf numFmtId="0" fontId="6" fillId="0" borderId="2" xfId="0" applyFont="1" applyBorder="1" applyAlignment="1">
      <alignment horizontal="center" vertical="center" shrinkToFit="1"/>
    </xf>
    <xf numFmtId="0" fontId="6" fillId="0" borderId="3" xfId="0" applyFont="1" applyBorder="1" applyAlignment="1">
      <alignment horizontal="center" vertical="center" shrinkToFit="1"/>
    </xf>
    <xf numFmtId="0" fontId="6" fillId="4" borderId="1" xfId="0" applyFont="1" applyFill="1" applyBorder="1" applyAlignment="1">
      <alignment horizontal="center" vertical="center" shrinkToFit="1"/>
    </xf>
    <xf numFmtId="0" fontId="6" fillId="4" borderId="2" xfId="0" applyFont="1" applyFill="1" applyBorder="1" applyAlignment="1">
      <alignment horizontal="center" vertical="center" shrinkToFit="1"/>
    </xf>
    <xf numFmtId="0" fontId="2" fillId="4" borderId="86" xfId="0" applyFont="1" applyFill="1" applyBorder="1" applyAlignment="1">
      <alignment horizontal="center" vertical="center"/>
    </xf>
    <xf numFmtId="0" fontId="2" fillId="4" borderId="25" xfId="0" applyFont="1" applyFill="1" applyBorder="1" applyAlignment="1">
      <alignment horizontal="right" vertical="center"/>
    </xf>
    <xf numFmtId="0" fontId="2" fillId="4" borderId="18" xfId="0" applyFont="1" applyFill="1" applyBorder="1" applyAlignment="1">
      <alignment horizontal="right" vertical="center"/>
    </xf>
    <xf numFmtId="0" fontId="2" fillId="4" borderId="61" xfId="0" applyFont="1" applyFill="1" applyBorder="1" applyAlignment="1">
      <alignment horizontal="center" vertical="center"/>
    </xf>
    <xf numFmtId="38" fontId="2" fillId="0" borderId="25" xfId="1" applyFont="1" applyBorder="1" applyProtection="1">
      <alignment vertical="center"/>
    </xf>
    <xf numFmtId="38" fontId="2" fillId="0" borderId="18" xfId="1" applyFont="1" applyBorder="1" applyProtection="1">
      <alignment vertical="center"/>
    </xf>
    <xf numFmtId="38" fontId="2" fillId="0" borderId="26" xfId="1" applyFont="1" applyBorder="1" applyProtection="1">
      <alignment vertical="center"/>
    </xf>
    <xf numFmtId="0" fontId="2" fillId="4" borderId="19" xfId="0" applyFont="1" applyFill="1" applyBorder="1" applyAlignment="1">
      <alignment horizontal="center" vertical="center" shrinkToFit="1"/>
    </xf>
    <xf numFmtId="0" fontId="2" fillId="4" borderId="14" xfId="0" applyFont="1" applyFill="1" applyBorder="1" applyAlignment="1">
      <alignment horizontal="center" vertical="center" shrinkToFit="1"/>
    </xf>
    <xf numFmtId="0" fontId="2" fillId="4" borderId="29" xfId="0" applyFont="1" applyFill="1" applyBorder="1" applyAlignment="1">
      <alignment horizontal="center" vertical="center" shrinkToFit="1"/>
    </xf>
    <xf numFmtId="0" fontId="2" fillId="4" borderId="10" xfId="0" applyFont="1" applyFill="1" applyBorder="1" applyAlignment="1">
      <alignment horizontal="center" vertical="center" shrinkToFit="1"/>
    </xf>
    <xf numFmtId="0" fontId="2" fillId="4" borderId="31" xfId="0" applyFont="1" applyFill="1" applyBorder="1" applyAlignment="1">
      <alignment horizontal="center" vertical="center" shrinkToFit="1"/>
    </xf>
    <xf numFmtId="0" fontId="2" fillId="0" borderId="19" xfId="0" applyFont="1" applyBorder="1" applyAlignment="1">
      <alignment horizontal="center" vertical="center"/>
    </xf>
    <xf numFmtId="0" fontId="2" fillId="0" borderId="14" xfId="0" applyFont="1" applyBorder="1" applyAlignment="1">
      <alignment horizontal="center" vertical="center"/>
    </xf>
    <xf numFmtId="0" fontId="2" fillId="0" borderId="20" xfId="0" applyFont="1" applyBorder="1" applyAlignment="1">
      <alignment horizontal="center" vertical="center"/>
    </xf>
    <xf numFmtId="0" fontId="2" fillId="0" borderId="14" xfId="0" applyFont="1" applyBorder="1" applyAlignment="1">
      <alignment horizontal="center" vertical="center" shrinkToFit="1"/>
    </xf>
    <xf numFmtId="0" fontId="2" fillId="0" borderId="29" xfId="0" applyFont="1" applyBorder="1" applyAlignment="1">
      <alignment horizontal="center" vertical="center" shrinkToFit="1"/>
    </xf>
    <xf numFmtId="38" fontId="2" fillId="0" borderId="21" xfId="1" applyFont="1" applyFill="1" applyBorder="1" applyAlignment="1" applyProtection="1">
      <alignment vertical="center" shrinkToFit="1"/>
    </xf>
    <xf numFmtId="38" fontId="2" fillId="0" borderId="16" xfId="1" applyFont="1" applyFill="1" applyBorder="1" applyAlignment="1" applyProtection="1">
      <alignment vertical="center" shrinkToFit="1"/>
    </xf>
    <xf numFmtId="38" fontId="2" fillId="0" borderId="53" xfId="1" applyFont="1" applyFill="1" applyBorder="1" applyAlignment="1" applyProtection="1">
      <alignment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38" fontId="2" fillId="0" borderId="12" xfId="1" applyFont="1" applyFill="1" applyBorder="1" applyAlignment="1" applyProtection="1">
      <alignment vertical="center" shrinkToFit="1"/>
    </xf>
    <xf numFmtId="0" fontId="2" fillId="0" borderId="13" xfId="0" applyFont="1" applyBorder="1" applyAlignment="1">
      <alignment horizontal="center" vertical="center" shrinkToFit="1"/>
    </xf>
    <xf numFmtId="0" fontId="2" fillId="0" borderId="15" xfId="0" applyFont="1" applyBorder="1" applyAlignment="1">
      <alignment horizontal="center" vertical="center" shrinkToFit="1"/>
    </xf>
    <xf numFmtId="0" fontId="2" fillId="0" borderId="53" xfId="0" applyFont="1" applyBorder="1" applyAlignment="1">
      <alignment horizontal="center" vertical="center" shrinkToFit="1"/>
    </xf>
    <xf numFmtId="0" fontId="2" fillId="0" borderId="67" xfId="0" applyFont="1" applyBorder="1" applyAlignment="1">
      <alignment horizontal="center" vertical="center" shrinkToFit="1"/>
    </xf>
    <xf numFmtId="0" fontId="2" fillId="0" borderId="56" xfId="0" applyFont="1" applyBorder="1" applyAlignment="1">
      <alignment horizontal="center" vertical="center" shrinkToFit="1"/>
    </xf>
    <xf numFmtId="0" fontId="11" fillId="0" borderId="0" xfId="0" applyFont="1" applyAlignment="1">
      <alignment horizontal="right" vertical="center"/>
    </xf>
    <xf numFmtId="176" fontId="2" fillId="0" borderId="0" xfId="0" applyNumberFormat="1" applyFont="1">
      <alignment vertical="center"/>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2" fillId="4" borderId="12" xfId="0" applyFont="1" applyFill="1" applyBorder="1" applyAlignment="1">
      <alignment horizontal="center" vertical="center"/>
    </xf>
    <xf numFmtId="0" fontId="2" fillId="4" borderId="85" xfId="0" applyFont="1" applyFill="1" applyBorder="1" applyAlignment="1">
      <alignment horizontal="center" vertical="center"/>
    </xf>
    <xf numFmtId="38" fontId="2" fillId="0" borderId="79" xfId="1" applyFont="1" applyBorder="1" applyProtection="1">
      <alignment vertical="center"/>
    </xf>
    <xf numFmtId="38" fontId="2" fillId="0" borderId="57" xfId="1" applyFont="1" applyBorder="1" applyProtection="1">
      <alignment vertical="center"/>
    </xf>
    <xf numFmtId="38" fontId="2" fillId="0" borderId="40" xfId="1" applyFont="1" applyBorder="1" applyProtection="1">
      <alignment vertical="center"/>
    </xf>
    <xf numFmtId="0" fontId="2" fillId="4" borderId="79" xfId="0" applyFont="1" applyFill="1" applyBorder="1" applyAlignment="1">
      <alignment horizontal="right" vertical="center"/>
    </xf>
    <xf numFmtId="0" fontId="2" fillId="4" borderId="57" xfId="0" applyFont="1" applyFill="1" applyBorder="1" applyAlignment="1">
      <alignment horizontal="right" vertical="center"/>
    </xf>
    <xf numFmtId="179" fontId="2" fillId="4" borderId="57" xfId="2" applyNumberFormat="1" applyFont="1" applyFill="1" applyBorder="1" applyAlignment="1" applyProtection="1">
      <alignment horizontal="center" vertical="center"/>
    </xf>
    <xf numFmtId="179" fontId="2" fillId="4" borderId="60" xfId="2" applyNumberFormat="1" applyFont="1" applyFill="1" applyBorder="1" applyAlignment="1" applyProtection="1">
      <alignment horizontal="center" vertical="center"/>
    </xf>
    <xf numFmtId="0" fontId="2" fillId="4" borderId="82" xfId="0" applyFont="1" applyFill="1" applyBorder="1" applyAlignment="1">
      <alignment horizontal="center" vertical="center"/>
    </xf>
    <xf numFmtId="0" fontId="2" fillId="4" borderId="83" xfId="0" applyFont="1" applyFill="1" applyBorder="1" applyAlignment="1">
      <alignment horizontal="center" vertical="center"/>
    </xf>
    <xf numFmtId="0" fontId="2" fillId="4" borderId="84" xfId="0" applyFont="1" applyFill="1" applyBorder="1" applyAlignment="1">
      <alignment horizontal="center" vertical="center"/>
    </xf>
    <xf numFmtId="0" fontId="2" fillId="4" borderId="87" xfId="0" applyFont="1" applyFill="1" applyBorder="1" applyAlignment="1">
      <alignment horizontal="right" vertical="center"/>
    </xf>
    <xf numFmtId="0" fontId="2" fillId="4" borderId="63" xfId="0" applyFont="1" applyFill="1" applyBorder="1" applyAlignment="1">
      <alignment horizontal="right" vertical="center"/>
    </xf>
    <xf numFmtId="179" fontId="2" fillId="4" borderId="63" xfId="2" applyNumberFormat="1" applyFont="1" applyFill="1" applyBorder="1" applyAlignment="1" applyProtection="1">
      <alignment horizontal="center" vertical="center"/>
    </xf>
    <xf numFmtId="179" fontId="2" fillId="4" borderId="88" xfId="2" applyNumberFormat="1" applyFont="1" applyFill="1" applyBorder="1" applyAlignment="1" applyProtection="1">
      <alignment horizontal="center" vertical="center"/>
    </xf>
    <xf numFmtId="38" fontId="2" fillId="0" borderId="87" xfId="1" applyFont="1" applyBorder="1" applyProtection="1">
      <alignment vertical="center"/>
    </xf>
    <xf numFmtId="38" fontId="2" fillId="0" borderId="63" xfId="1" applyFont="1" applyBorder="1" applyProtection="1">
      <alignment vertical="center"/>
    </xf>
    <xf numFmtId="38" fontId="2" fillId="0" borderId="89" xfId="1" applyFont="1" applyBorder="1" applyProtection="1">
      <alignment vertical="center"/>
    </xf>
    <xf numFmtId="38" fontId="2" fillId="0" borderId="56" xfId="1" applyFont="1" applyFill="1" applyBorder="1" applyAlignment="1" applyProtection="1">
      <alignment vertical="center" shrinkToFit="1"/>
    </xf>
    <xf numFmtId="0" fontId="2" fillId="0" borderId="62" xfId="0" applyFont="1" applyBorder="1" applyAlignment="1">
      <alignment horizontal="center" vertical="center" shrinkToFit="1"/>
    </xf>
    <xf numFmtId="0" fontId="12" fillId="0" borderId="10" xfId="0" applyFont="1" applyBorder="1" applyAlignment="1">
      <alignment horizontal="center"/>
    </xf>
    <xf numFmtId="176" fontId="2" fillId="0" borderId="0" xfId="0" applyNumberFormat="1" applyFont="1" applyAlignment="1">
      <alignment horizontal="center" vertical="center"/>
    </xf>
    <xf numFmtId="0" fontId="3" fillId="0" borderId="0" xfId="0" applyFont="1" applyAlignment="1">
      <alignment horizontal="center"/>
    </xf>
    <xf numFmtId="0" fontId="3" fillId="0" borderId="10" xfId="0" applyFont="1" applyBorder="1" applyAlignment="1">
      <alignment horizontal="center"/>
    </xf>
    <xf numFmtId="0" fontId="2" fillId="4" borderId="13" xfId="0" applyFont="1" applyFill="1" applyBorder="1" applyAlignment="1">
      <alignment horizontal="center" vertical="center"/>
    </xf>
    <xf numFmtId="38" fontId="2" fillId="0" borderId="1" xfId="1" applyFont="1" applyFill="1" applyBorder="1" applyAlignment="1" applyProtection="1">
      <alignment vertical="center" shrinkToFit="1"/>
    </xf>
    <xf numFmtId="38" fontId="2" fillId="6" borderId="59" xfId="1" applyFont="1" applyFill="1" applyBorder="1" applyAlignment="1" applyProtection="1">
      <alignment vertical="center" shrinkToFit="1"/>
      <protection locked="0"/>
    </xf>
    <xf numFmtId="38" fontId="2" fillId="6" borderId="23" xfId="1" applyFont="1" applyFill="1" applyBorder="1" applyAlignment="1" applyProtection="1">
      <alignment vertical="center" shrinkToFit="1"/>
      <protection locked="0"/>
    </xf>
    <xf numFmtId="38" fontId="2" fillId="4" borderId="69" xfId="1" applyFont="1" applyFill="1" applyBorder="1" applyAlignment="1" applyProtection="1">
      <alignment vertical="center" shrinkToFit="1"/>
    </xf>
    <xf numFmtId="38" fontId="2" fillId="4" borderId="78" xfId="1" applyFont="1" applyFill="1" applyBorder="1" applyAlignment="1" applyProtection="1">
      <alignment vertical="center" shrinkToFit="1"/>
    </xf>
    <xf numFmtId="0" fontId="2" fillId="6" borderId="53" xfId="0" applyFont="1" applyFill="1" applyBorder="1" applyAlignment="1" applyProtection="1">
      <alignment vertical="center" shrinkToFit="1"/>
      <protection locked="0"/>
    </xf>
    <xf numFmtId="0" fontId="2" fillId="6" borderId="12" xfId="0" applyFont="1" applyFill="1" applyBorder="1" applyAlignment="1" applyProtection="1">
      <alignment vertical="center" shrinkToFit="1"/>
      <protection locked="0"/>
    </xf>
    <xf numFmtId="0" fontId="2" fillId="6" borderId="21" xfId="0" applyFont="1" applyFill="1" applyBorder="1" applyAlignment="1" applyProtection="1">
      <alignment vertical="center" shrinkToFit="1"/>
      <protection locked="0"/>
    </xf>
    <xf numFmtId="0" fontId="2" fillId="6" borderId="22" xfId="0" applyFont="1" applyFill="1" applyBorder="1" applyAlignment="1" applyProtection="1">
      <alignment vertical="center" shrinkToFit="1"/>
      <protection locked="0"/>
    </xf>
    <xf numFmtId="0" fontId="2" fillId="6" borderId="13" xfId="0" applyFont="1" applyFill="1" applyBorder="1" applyAlignment="1" applyProtection="1">
      <alignment horizontal="center" vertical="center" shrinkToFit="1"/>
      <protection locked="0"/>
    </xf>
    <xf numFmtId="0" fontId="2" fillId="4" borderId="70" xfId="0" applyFont="1" applyFill="1" applyBorder="1" applyAlignment="1">
      <alignment vertical="center" shrinkToFit="1"/>
    </xf>
    <xf numFmtId="0" fontId="2" fillId="4" borderId="73" xfId="0" applyFont="1" applyFill="1" applyBorder="1" applyAlignment="1">
      <alignment vertical="center" shrinkToFit="1"/>
    </xf>
    <xf numFmtId="38" fontId="2" fillId="4" borderId="38" xfId="1" applyFont="1" applyFill="1" applyBorder="1" applyAlignment="1" applyProtection="1">
      <alignment horizontal="center" vertical="center" shrinkToFit="1"/>
    </xf>
    <xf numFmtId="38" fontId="2" fillId="4" borderId="17" xfId="1" applyFont="1" applyFill="1" applyBorder="1" applyAlignment="1" applyProtection="1">
      <alignment horizontal="center" vertical="center" shrinkToFit="1"/>
    </xf>
    <xf numFmtId="38" fontId="2" fillId="4" borderId="39" xfId="1" applyFont="1" applyFill="1" applyBorder="1" applyAlignment="1" applyProtection="1">
      <alignment horizontal="center" vertical="center" shrinkToFit="1"/>
    </xf>
    <xf numFmtId="38" fontId="2" fillId="4" borderId="57" xfId="1" applyFont="1" applyFill="1" applyBorder="1" applyAlignment="1" applyProtection="1">
      <alignment horizontal="center" vertical="center" shrinkToFit="1"/>
    </xf>
    <xf numFmtId="178" fontId="2" fillId="0" borderId="15" xfId="0" applyNumberFormat="1" applyFont="1" applyBorder="1" applyAlignment="1">
      <alignment horizontal="center" vertical="center" shrinkToFit="1"/>
    </xf>
    <xf numFmtId="178" fontId="2" fillId="0" borderId="53" xfId="0" applyNumberFormat="1" applyFont="1" applyBorder="1" applyAlignment="1">
      <alignment horizontal="center" vertical="center" shrinkToFit="1"/>
    </xf>
    <xf numFmtId="38" fontId="2" fillId="4" borderId="77" xfId="1" applyFont="1" applyFill="1" applyBorder="1" applyAlignment="1" applyProtection="1">
      <alignment horizontal="center" vertical="center" shrinkToFit="1"/>
    </xf>
    <xf numFmtId="38" fontId="2" fillId="4" borderId="71" xfId="1" applyFont="1" applyFill="1" applyBorder="1" applyAlignment="1" applyProtection="1">
      <alignment horizontal="center" vertical="center" shrinkToFit="1"/>
    </xf>
    <xf numFmtId="38" fontId="2" fillId="4" borderId="72" xfId="1" applyFont="1" applyFill="1" applyBorder="1" applyAlignment="1" applyProtection="1">
      <alignment horizontal="center" vertical="center" shrinkToFit="1"/>
    </xf>
    <xf numFmtId="0" fontId="6" fillId="4" borderId="11" xfId="0" applyFont="1" applyFill="1" applyBorder="1" applyAlignment="1">
      <alignment horizontal="center" vertical="center" shrinkToFit="1"/>
    </xf>
    <xf numFmtId="0" fontId="6" fillId="4" borderId="12" xfId="0" applyFont="1" applyFill="1" applyBorder="1" applyAlignment="1">
      <alignment horizontal="center" vertical="center" shrinkToFit="1"/>
    </xf>
    <xf numFmtId="0" fontId="6" fillId="0" borderId="12" xfId="0" applyFont="1" applyBorder="1" applyAlignment="1">
      <alignment horizontal="center" vertical="center" shrinkToFit="1"/>
    </xf>
    <xf numFmtId="0" fontId="6" fillId="0" borderId="13" xfId="0" applyFont="1" applyBorder="1" applyAlignment="1">
      <alignment horizontal="center" vertical="center" shrinkToFit="1"/>
    </xf>
    <xf numFmtId="38" fontId="2" fillId="0" borderId="11" xfId="1" applyFont="1" applyBorder="1" applyAlignment="1" applyProtection="1">
      <alignment horizontal="center" vertical="center" shrinkToFit="1"/>
    </xf>
    <xf numFmtId="38" fontId="2" fillId="0" borderId="13" xfId="1" applyFont="1" applyBorder="1" applyAlignment="1" applyProtection="1">
      <alignment horizontal="center" vertical="center" shrinkToFit="1"/>
    </xf>
    <xf numFmtId="177" fontId="2" fillId="0" borderId="12" xfId="0" applyNumberFormat="1" applyFont="1" applyBorder="1" applyAlignment="1" applyProtection="1">
      <alignment horizontal="center" vertical="center" shrinkToFit="1"/>
      <protection locked="0"/>
    </xf>
    <xf numFmtId="177" fontId="2" fillId="0" borderId="21" xfId="0" applyNumberFormat="1" applyFont="1" applyBorder="1" applyAlignment="1" applyProtection="1">
      <alignment horizontal="center" vertical="center" shrinkToFit="1"/>
      <protection locked="0"/>
    </xf>
    <xf numFmtId="6" fontId="2" fillId="0" borderId="0" xfId="0" applyNumberFormat="1" applyFont="1" applyAlignment="1">
      <alignment horizontal="center" vertical="center" shrinkToFit="1"/>
    </xf>
    <xf numFmtId="177" fontId="2" fillId="0" borderId="16" xfId="0" applyNumberFormat="1" applyFont="1" applyBorder="1" applyAlignment="1">
      <alignment horizontal="center" vertical="center" shrinkToFit="1"/>
    </xf>
    <xf numFmtId="177" fontId="2" fillId="0" borderId="22" xfId="0" applyNumberFormat="1" applyFont="1" applyBorder="1" applyAlignment="1">
      <alignment horizontal="center" vertical="center" shrinkToFit="1"/>
    </xf>
    <xf numFmtId="0" fontId="2" fillId="0" borderId="156" xfId="0" applyFont="1" applyBorder="1" applyAlignment="1">
      <alignment horizontal="center" vertical="center" shrinkToFit="1"/>
    </xf>
    <xf numFmtId="0" fontId="2" fillId="0" borderId="153" xfId="0" applyFont="1" applyBorder="1" applyAlignment="1">
      <alignment horizontal="center" vertical="center" shrinkToFit="1"/>
    </xf>
    <xf numFmtId="0" fontId="2" fillId="0" borderId="155" xfId="0" applyFont="1" applyBorder="1" applyAlignment="1">
      <alignment horizontal="center" vertical="center" shrinkToFit="1"/>
    </xf>
    <xf numFmtId="0" fontId="2" fillId="0" borderId="152" xfId="0" applyFont="1" applyBorder="1" applyAlignment="1">
      <alignment horizontal="center" vertical="center" shrinkToFit="1"/>
    </xf>
    <xf numFmtId="38" fontId="2" fillId="0" borderId="152" xfId="1" applyFont="1" applyFill="1" applyBorder="1" applyAlignment="1" applyProtection="1">
      <alignment vertical="center" shrinkToFit="1"/>
    </xf>
    <xf numFmtId="38" fontId="2" fillId="0" borderId="153" xfId="1" applyFont="1" applyFill="1" applyBorder="1" applyAlignment="1" applyProtection="1">
      <alignment vertical="center" shrinkToFit="1"/>
    </xf>
    <xf numFmtId="38" fontId="2" fillId="0" borderId="155" xfId="1" applyFont="1" applyFill="1" applyBorder="1" applyAlignment="1" applyProtection="1">
      <alignment vertical="center" shrinkToFit="1"/>
    </xf>
    <xf numFmtId="0" fontId="2" fillId="0" borderId="154" xfId="0" applyFont="1" applyBorder="1" applyAlignment="1">
      <alignment horizontal="center" vertical="center" shrinkToFit="1"/>
    </xf>
    <xf numFmtId="38" fontId="2" fillId="0" borderId="169" xfId="1" applyFont="1" applyFill="1" applyBorder="1" applyAlignment="1" applyProtection="1">
      <alignment vertical="center" shrinkToFit="1"/>
    </xf>
    <xf numFmtId="38" fontId="2" fillId="0" borderId="170" xfId="1" applyFont="1" applyFill="1" applyBorder="1" applyAlignment="1" applyProtection="1">
      <alignment vertical="center" shrinkToFit="1"/>
    </xf>
    <xf numFmtId="38" fontId="2" fillId="0" borderId="4" xfId="1" applyFont="1" applyFill="1" applyBorder="1" applyAlignment="1" applyProtection="1">
      <alignment vertical="center" shrinkToFit="1"/>
    </xf>
    <xf numFmtId="38" fontId="2" fillId="4" borderId="40" xfId="1" applyFont="1" applyFill="1" applyBorder="1" applyAlignment="1" applyProtection="1">
      <alignment horizontal="center" vertical="center" shrinkToFit="1"/>
    </xf>
    <xf numFmtId="38" fontId="2" fillId="4" borderId="24" xfId="1" applyFont="1" applyFill="1" applyBorder="1" applyAlignment="1" applyProtection="1">
      <alignment horizontal="center" vertical="center" shrinkToFit="1"/>
    </xf>
    <xf numFmtId="0" fontId="28" fillId="4" borderId="15" xfId="0" applyFont="1" applyFill="1" applyBorder="1" applyAlignment="1">
      <alignment horizontal="center" vertical="center" shrinkToFit="1"/>
    </xf>
    <xf numFmtId="0" fontId="28" fillId="4" borderId="16" xfId="0" applyFont="1" applyFill="1" applyBorder="1" applyAlignment="1">
      <alignment horizontal="center" vertical="center" shrinkToFit="1"/>
    </xf>
    <xf numFmtId="0" fontId="28" fillId="4" borderId="22" xfId="0" applyFont="1" applyFill="1" applyBorder="1" applyAlignment="1">
      <alignment horizontal="center" vertical="center" shrinkToFit="1"/>
    </xf>
    <xf numFmtId="0" fontId="28" fillId="0" borderId="15" xfId="0" applyFont="1" applyBorder="1" applyAlignment="1">
      <alignment horizontal="center" vertical="center" shrinkToFit="1"/>
    </xf>
    <xf numFmtId="0" fontId="28" fillId="0" borderId="16" xfId="0" applyFont="1" applyBorder="1" applyAlignment="1">
      <alignment horizontal="center" vertical="center" shrinkToFit="1"/>
    </xf>
    <xf numFmtId="0" fontId="28" fillId="0" borderId="22" xfId="0" applyFont="1" applyBorder="1" applyAlignment="1">
      <alignment horizontal="center" vertical="center" shrinkToFit="1"/>
    </xf>
    <xf numFmtId="179" fontId="2" fillId="4" borderId="102" xfId="2" applyNumberFormat="1" applyFont="1" applyFill="1" applyBorder="1" applyAlignment="1" applyProtection="1">
      <alignment horizontal="distributed" vertical="center"/>
    </xf>
    <xf numFmtId="179" fontId="2" fillId="4" borderId="105" xfId="2" applyNumberFormat="1" applyFont="1" applyFill="1" applyBorder="1" applyAlignment="1" applyProtection="1">
      <alignment horizontal="distributed" vertical="center"/>
    </xf>
    <xf numFmtId="179" fontId="2" fillId="4" borderId="128" xfId="2" applyNumberFormat="1" applyFont="1" applyFill="1" applyBorder="1" applyAlignment="1" applyProtection="1">
      <alignment horizontal="distributed" vertical="center"/>
    </xf>
    <xf numFmtId="179" fontId="2" fillId="4" borderId="129" xfId="2" applyNumberFormat="1" applyFont="1" applyFill="1" applyBorder="1" applyAlignment="1" applyProtection="1">
      <alignment horizontal="distributed" vertical="center"/>
    </xf>
    <xf numFmtId="38" fontId="2" fillId="0" borderId="21" xfId="1" applyFont="1" applyBorder="1" applyAlignment="1" applyProtection="1">
      <alignment vertical="center" shrinkToFit="1"/>
      <protection locked="0"/>
    </xf>
    <xf numFmtId="38" fontId="2" fillId="0" borderId="16" xfId="1" applyFont="1" applyBorder="1" applyAlignment="1" applyProtection="1">
      <alignment vertical="center" shrinkToFit="1"/>
      <protection locked="0"/>
    </xf>
    <xf numFmtId="38" fontId="2" fillId="0" borderId="54" xfId="1" applyFont="1" applyBorder="1" applyAlignment="1" applyProtection="1">
      <alignment vertical="center" shrinkToFit="1"/>
      <protection locked="0"/>
    </xf>
    <xf numFmtId="38" fontId="2" fillId="0" borderId="14" xfId="1" applyFont="1" applyBorder="1" applyAlignment="1" applyProtection="1">
      <alignment vertical="center" shrinkToFit="1"/>
      <protection locked="0"/>
    </xf>
    <xf numFmtId="0" fontId="2" fillId="0" borderId="21" xfId="0" applyFont="1" applyBorder="1" applyAlignment="1" applyProtection="1">
      <alignment vertical="center" shrinkToFit="1"/>
      <protection locked="0"/>
    </xf>
    <xf numFmtId="0" fontId="2" fillId="0" borderId="16" xfId="0" applyFont="1" applyBorder="1" applyAlignment="1" applyProtection="1">
      <alignment vertical="center" shrinkToFit="1"/>
      <protection locked="0"/>
    </xf>
    <xf numFmtId="0" fontId="2" fillId="0" borderId="53" xfId="0" applyFont="1" applyBorder="1" applyAlignment="1" applyProtection="1">
      <alignment vertical="center" shrinkToFit="1"/>
      <protection locked="0"/>
    </xf>
    <xf numFmtId="0" fontId="2" fillId="0" borderId="54" xfId="0" applyFont="1" applyBorder="1" applyAlignment="1" applyProtection="1">
      <alignment vertical="center" shrinkToFit="1"/>
      <protection locked="0"/>
    </xf>
    <xf numFmtId="0" fontId="2" fillId="0" borderId="14" xfId="0" applyFont="1" applyBorder="1" applyAlignment="1" applyProtection="1">
      <alignment vertical="center" shrinkToFit="1"/>
      <protection locked="0"/>
    </xf>
    <xf numFmtId="0" fontId="2" fillId="0" borderId="55" xfId="0" applyFont="1" applyBorder="1" applyAlignment="1" applyProtection="1">
      <alignment vertical="center" shrinkToFit="1"/>
      <protection locked="0"/>
    </xf>
    <xf numFmtId="0" fontId="2" fillId="4" borderId="93" xfId="0" applyFont="1" applyFill="1" applyBorder="1" applyAlignment="1">
      <alignment horizontal="right" vertical="center"/>
    </xf>
    <xf numFmtId="0" fontId="2" fillId="4" borderId="65" xfId="0" applyFont="1" applyFill="1" applyBorder="1" applyAlignment="1">
      <alignment horizontal="right" vertical="center"/>
    </xf>
    <xf numFmtId="38" fontId="2" fillId="0" borderId="134" xfId="0" applyNumberFormat="1" applyFont="1" applyBorder="1" applyAlignment="1">
      <alignment horizontal="right" vertical="center" indent="1"/>
    </xf>
    <xf numFmtId="0" fontId="2" fillId="0" borderId="113" xfId="0" applyFont="1" applyBorder="1" applyAlignment="1">
      <alignment horizontal="right" vertical="center" indent="1"/>
    </xf>
    <xf numFmtId="0" fontId="2" fillId="0" borderId="135" xfId="0" applyFont="1" applyBorder="1" applyAlignment="1">
      <alignment horizontal="right" vertical="center" indent="1"/>
    </xf>
    <xf numFmtId="38" fontId="2" fillId="0" borderId="64" xfId="1" applyFont="1" applyBorder="1" applyAlignment="1" applyProtection="1">
      <alignment horizontal="right" vertical="center" indent="1"/>
    </xf>
    <xf numFmtId="38" fontId="2" fillId="0" borderId="65" xfId="1" applyFont="1" applyBorder="1" applyAlignment="1" applyProtection="1">
      <alignment horizontal="right" vertical="center" indent="1"/>
    </xf>
    <xf numFmtId="38" fontId="2" fillId="0" borderId="94" xfId="1" applyFont="1" applyBorder="1" applyAlignment="1" applyProtection="1">
      <alignment horizontal="right" vertical="center" indent="1"/>
    </xf>
    <xf numFmtId="38" fontId="2" fillId="0" borderId="130" xfId="0" applyNumberFormat="1" applyFont="1" applyBorder="1" applyAlignment="1">
      <alignment horizontal="right" vertical="center" indent="1"/>
    </xf>
    <xf numFmtId="0" fontId="2" fillId="0" borderId="128" xfId="0" applyFont="1" applyBorder="1" applyAlignment="1">
      <alignment horizontal="right" vertical="center" indent="1"/>
    </xf>
    <xf numFmtId="0" fontId="2" fillId="0" borderId="131" xfId="0" applyFont="1" applyBorder="1" applyAlignment="1">
      <alignment horizontal="right" vertical="center" indent="1"/>
    </xf>
    <xf numFmtId="179" fontId="2" fillId="4" borderId="113" xfId="2" applyNumberFormat="1" applyFont="1" applyFill="1" applyBorder="1" applyAlignment="1" applyProtection="1">
      <alignment horizontal="distributed" vertical="center"/>
    </xf>
    <xf numFmtId="179" fontId="2" fillId="4" borderId="133" xfId="2" applyNumberFormat="1" applyFont="1" applyFill="1" applyBorder="1" applyAlignment="1" applyProtection="1">
      <alignment horizontal="distributed" vertical="center"/>
    </xf>
    <xf numFmtId="38" fontId="2" fillId="0" borderId="103" xfId="0" applyNumberFormat="1" applyFont="1" applyBorder="1" applyAlignment="1">
      <alignment horizontal="right" vertical="center" indent="1"/>
    </xf>
    <xf numFmtId="0" fontId="2" fillId="0" borderId="102" xfId="0" applyFont="1" applyBorder="1" applyAlignment="1">
      <alignment horizontal="right" vertical="center" indent="1"/>
    </xf>
    <xf numFmtId="0" fontId="2" fillId="0" borderId="104" xfId="0" applyFont="1" applyBorder="1" applyAlignment="1">
      <alignment horizontal="right" vertical="center" indent="1"/>
    </xf>
    <xf numFmtId="0" fontId="2" fillId="0" borderId="21" xfId="0" applyFont="1" applyBorder="1" applyAlignment="1" applyProtection="1">
      <alignment horizontal="center" vertical="center" shrinkToFit="1"/>
      <protection locked="0"/>
    </xf>
    <xf numFmtId="0" fontId="2" fillId="0" borderId="16" xfId="0" applyFont="1" applyBorder="1" applyAlignment="1" applyProtection="1">
      <alignment horizontal="center" vertical="center" shrinkToFit="1"/>
      <protection locked="0"/>
    </xf>
    <xf numFmtId="0" fontId="2" fillId="0" borderId="22" xfId="0" applyFont="1" applyBorder="1" applyAlignment="1" applyProtection="1">
      <alignment horizontal="center" vertical="center" shrinkToFit="1"/>
      <protection locked="0"/>
    </xf>
    <xf numFmtId="0" fontId="2" fillId="0" borderId="54" xfId="0" applyFont="1" applyBorder="1" applyAlignment="1" applyProtection="1">
      <alignment horizontal="center" vertical="center" shrinkToFit="1"/>
      <protection locked="0"/>
    </xf>
    <xf numFmtId="0" fontId="2" fillId="0" borderId="14" xfId="0" applyFont="1" applyBorder="1" applyAlignment="1" applyProtection="1">
      <alignment horizontal="center" vertical="center" shrinkToFit="1"/>
      <protection locked="0"/>
    </xf>
    <xf numFmtId="0" fontId="2" fillId="0" borderId="29" xfId="0" applyFont="1" applyBorder="1" applyAlignment="1" applyProtection="1">
      <alignment horizontal="center" vertical="center" shrinkToFit="1"/>
      <protection locked="0"/>
    </xf>
    <xf numFmtId="38" fontId="2" fillId="0" borderId="53" xfId="1" applyFont="1" applyBorder="1" applyAlignment="1" applyProtection="1">
      <alignment vertical="center" shrinkToFit="1"/>
      <protection locked="0"/>
    </xf>
    <xf numFmtId="180" fontId="2" fillId="4" borderId="132" xfId="2" applyNumberFormat="1" applyFont="1" applyFill="1" applyBorder="1" applyAlignment="1" applyProtection="1">
      <alignment vertical="center"/>
    </xf>
    <xf numFmtId="180" fontId="2" fillId="4" borderId="113" xfId="2" applyNumberFormat="1" applyFont="1" applyFill="1" applyBorder="1" applyAlignment="1" applyProtection="1">
      <alignment vertical="center"/>
    </xf>
    <xf numFmtId="0" fontId="6" fillId="4" borderId="53" xfId="0" applyFont="1" applyFill="1" applyBorder="1" applyAlignment="1">
      <alignment horizontal="center" vertical="center"/>
    </xf>
    <xf numFmtId="0" fontId="6" fillId="4" borderId="21" xfId="0" applyFont="1" applyFill="1" applyBorder="1" applyAlignment="1">
      <alignment horizontal="center" vertical="center"/>
    </xf>
    <xf numFmtId="0" fontId="2" fillId="0" borderId="15" xfId="0" applyFont="1" applyBorder="1" applyAlignment="1" applyProtection="1">
      <alignment horizontal="center" vertical="center" shrinkToFit="1"/>
      <protection locked="0"/>
    </xf>
    <xf numFmtId="0" fontId="2" fillId="0" borderId="53" xfId="0" applyFont="1" applyBorder="1" applyAlignment="1" applyProtection="1">
      <alignment horizontal="center" vertical="center" shrinkToFit="1"/>
      <protection locked="0"/>
    </xf>
    <xf numFmtId="0" fontId="6" fillId="4" borderId="15" xfId="0" applyFont="1" applyFill="1" applyBorder="1" applyAlignment="1">
      <alignment horizontal="center" vertical="center" shrinkToFit="1"/>
    </xf>
    <xf numFmtId="0" fontId="6" fillId="4" borderId="16" xfId="0" applyFont="1" applyFill="1" applyBorder="1" applyAlignment="1">
      <alignment horizontal="center" vertical="center" shrinkToFit="1"/>
    </xf>
    <xf numFmtId="0" fontId="6" fillId="4" borderId="22" xfId="0" applyFont="1" applyFill="1" applyBorder="1" applyAlignment="1">
      <alignment horizontal="center" vertical="center" shrinkToFit="1"/>
    </xf>
    <xf numFmtId="0" fontId="2" fillId="4" borderId="21" xfId="0" applyFont="1" applyFill="1" applyBorder="1" applyAlignment="1">
      <alignment horizontal="center" vertical="center"/>
    </xf>
    <xf numFmtId="0" fontId="2" fillId="0" borderId="12" xfId="0" applyFont="1" applyBorder="1" applyAlignment="1" applyProtection="1">
      <alignment horizontal="center" vertical="center" shrinkToFit="1"/>
      <protection locked="0"/>
    </xf>
    <xf numFmtId="0" fontId="2" fillId="0" borderId="13" xfId="0" applyFont="1" applyBorder="1" applyAlignment="1" applyProtection="1">
      <alignment horizontal="center" vertical="center" shrinkToFit="1"/>
      <protection locked="0"/>
    </xf>
    <xf numFmtId="38" fontId="2" fillId="6" borderId="155" xfId="1" applyFont="1" applyFill="1" applyBorder="1" applyAlignment="1" applyProtection="1">
      <alignment vertical="center" shrinkToFit="1"/>
      <protection locked="0"/>
    </xf>
    <xf numFmtId="38" fontId="2" fillId="6" borderId="121" xfId="1" applyFont="1" applyFill="1" applyBorder="1" applyAlignment="1" applyProtection="1">
      <alignment vertical="center" shrinkToFit="1"/>
      <protection locked="0"/>
    </xf>
    <xf numFmtId="0" fontId="2" fillId="4" borderId="77" xfId="0" applyFont="1" applyFill="1" applyBorder="1" applyAlignment="1">
      <alignment horizontal="center" vertical="center" shrinkToFit="1"/>
    </xf>
    <xf numFmtId="0" fontId="2" fillId="4" borderId="71" xfId="0" applyFont="1" applyFill="1" applyBorder="1" applyAlignment="1">
      <alignment horizontal="center" vertical="center" shrinkToFit="1"/>
    </xf>
  </cellXfs>
  <cellStyles count="5">
    <cellStyle name="パーセント" xfId="2" builtinId="5"/>
    <cellStyle name="ハイパーリンク" xfId="3" builtinId="8"/>
    <cellStyle name="桁区切り" xfId="1" builtinId="6"/>
    <cellStyle name="通貨" xfId="4" builtinId="7"/>
    <cellStyle name="標準" xfId="0" builtinId="0"/>
  </cellStyles>
  <dxfs count="86">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8" tint="0.79998168889431442"/>
        </patternFill>
      </fill>
    </dxf>
    <dxf>
      <fill>
        <patternFill>
          <bgColor theme="5" tint="0.79998168889431442"/>
        </patternFill>
      </fill>
    </dxf>
    <dxf>
      <fill>
        <patternFill>
          <bgColor theme="7" tint="0.79998168889431442"/>
        </patternFill>
      </fill>
    </dxf>
    <dxf>
      <fill>
        <patternFill>
          <bgColor theme="7" tint="0.79998168889431442"/>
        </patternFill>
      </fill>
    </dxf>
    <dxf>
      <fill>
        <patternFill>
          <bgColor theme="8" tint="0.79998168889431442"/>
        </patternFill>
      </fill>
    </dxf>
    <dxf>
      <fill>
        <patternFill>
          <bgColor theme="5" tint="0.79998168889431442"/>
        </patternFill>
      </fill>
    </dxf>
    <dxf>
      <font>
        <color theme="0"/>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9"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b/>
        <i/>
        <color rgb="FFFF0000"/>
      </font>
      <fill>
        <patternFill patternType="none">
          <bgColor auto="1"/>
        </patternFill>
      </fill>
    </dxf>
    <dxf>
      <fill>
        <patternFill>
          <bgColor theme="7" tint="0.79998168889431442"/>
        </patternFill>
      </fill>
    </dxf>
    <dxf>
      <fill>
        <patternFill>
          <bgColor theme="0" tint="-0.24994659260841701"/>
        </patternFill>
      </fill>
    </dxf>
    <dxf>
      <fill>
        <patternFill>
          <bgColor theme="7" tint="0.79998168889431442"/>
        </patternFill>
      </fill>
    </dxf>
    <dxf>
      <font>
        <color auto="1"/>
      </font>
      <fill>
        <patternFill patternType="solid">
          <bgColor theme="7" tint="0.79998168889431442"/>
        </patternFill>
      </fill>
    </dxf>
    <dxf>
      <font>
        <b/>
        <i/>
        <color rgb="FFFF0000"/>
      </font>
      <fill>
        <patternFill>
          <bgColor theme="5" tint="0.79998168889431442"/>
        </patternFill>
      </fill>
    </dxf>
    <dxf>
      <fill>
        <patternFill>
          <bgColor theme="7" tint="0.79998168889431442"/>
        </patternFill>
      </fill>
    </dxf>
  </dxfs>
  <tableStyles count="0" defaultTableStyle="TableStyleMedium2" defaultPivotStyle="PivotStyleLight16"/>
  <colors>
    <mruColors>
      <color rgb="FFF4EDF9"/>
      <color rgb="FFF1E8F8"/>
      <color rgb="FFEFE5F7"/>
      <color rgb="FFE8D9F3"/>
      <color rgb="FFFFF8E5"/>
      <color rgb="FFFFF9E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microsoft.com/office/2017/06/relationships/rdRichValueTypes" Target="richData/rdRichValueTyp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microsoft.com/office/2017/06/relationships/rdRichValueStructure" Target="richData/rdrichvaluestructure.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sheetMetadata" Target="metadata.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35531;&#27714;&#26360;&#32207;&#25324;&#34920; (&#25163;&#20837;&#21147;&#29992;)'!AD2"/><Relationship Id="rId1" Type="http://schemas.openxmlformats.org/officeDocument/2006/relationships/hyperlink" Target="#&#35531;&#27714;&#26360;&#32207;&#25324;&#34920;!AD2"/></Relationships>
</file>

<file path=xl/drawings/_rels/drawing10.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4.emf"/><Relationship Id="rId4" Type="http://schemas.openxmlformats.org/officeDocument/2006/relationships/hyperlink" Target="#'&#9312;&#29289;&#21697;&#35531;&#27714;&#12288;&#20869;&#35379;&#26360;4'!A1"/></Relationships>
</file>

<file path=xl/drawings/_rels/drawing11.xml.rels><?xml version="1.0" encoding="UTF-8" standalone="yes"?>
<Relationships xmlns="http://schemas.openxmlformats.org/package/2006/relationships"><Relationship Id="rId3" Type="http://schemas.openxmlformats.org/officeDocument/2006/relationships/hyperlink" Target="#'&#9312;&#35531;&#27714;&#26360;&#65288;&#25351;&#23450;&#27096;&#24335;_&#35531;&#36000;&#65289;4'!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_rels/drawing12.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2.emf"/><Relationship Id="rId4" Type="http://schemas.openxmlformats.org/officeDocument/2006/relationships/hyperlink" Target="#'&#9312;&#29289;&#21697;&#35531;&#27714;&#12288;&#20869;&#35379;&#26360;5'!A1"/></Relationships>
</file>

<file path=xl/drawings/_rels/drawing13.xml.rels><?xml version="1.0" encoding="UTF-8" standalone="yes"?>
<Relationships xmlns="http://schemas.openxmlformats.org/package/2006/relationships"><Relationship Id="rId3" Type="http://schemas.openxmlformats.org/officeDocument/2006/relationships/hyperlink" Target="#'&#9312;&#35531;&#27714;&#26360;&#65288;&#25351;&#23450;&#27096;&#24335;_&#35531;&#36000;&#65289;5'!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_rels/drawing14.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4.emf"/><Relationship Id="rId4" Type="http://schemas.openxmlformats.org/officeDocument/2006/relationships/hyperlink" Target="#'&#9312;&#29289;&#21697;&#35531;&#27714;&#12288;&#20869;&#35379;&#26360;6'!A1"/></Relationships>
</file>

<file path=xl/drawings/_rels/drawing15.xml.rels><?xml version="1.0" encoding="UTF-8" standalone="yes"?>
<Relationships xmlns="http://schemas.openxmlformats.org/package/2006/relationships"><Relationship Id="rId3" Type="http://schemas.openxmlformats.org/officeDocument/2006/relationships/hyperlink" Target="#'&#9312;&#35531;&#27714;&#26360;&#65288;&#25351;&#23450;&#27096;&#24335;_&#35531;&#36000;&#65289;6'!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_rels/drawing16.xml.rels><?xml version="1.0" encoding="UTF-8" standalone="yes"?>
<Relationships xmlns="http://schemas.openxmlformats.org/package/2006/relationships"><Relationship Id="rId3" Type="http://schemas.openxmlformats.org/officeDocument/2006/relationships/image" Target="../media/image5.emf"/><Relationship Id="rId2" Type="http://schemas.openxmlformats.org/officeDocument/2006/relationships/hyperlink" Target="#&#35531;&#27714;&#26360;&#32207;&#25324;&#34920;!A23"/><Relationship Id="rId1" Type="http://schemas.openxmlformats.org/officeDocument/2006/relationships/hyperlink" Target="#'&#22522;&#26412;&#24773;&#22577;(&#24517;&#38920;)'!A23"/></Relationships>
</file>

<file path=xl/drawings/_rels/drawing17.xml.rels><?xml version="1.0" encoding="UTF-8" standalone="yes"?>
<Relationships xmlns="http://schemas.openxmlformats.org/package/2006/relationships"><Relationship Id="rId3" Type="http://schemas.openxmlformats.org/officeDocument/2006/relationships/hyperlink" Target="#'&#9313;&#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6.emf"/></Relationships>
</file>

<file path=xl/drawings/_rels/drawing18.xml.rels><?xml version="1.0" encoding="UTF-8" standalone="yes"?>
<Relationships xmlns="http://schemas.openxmlformats.org/package/2006/relationships"><Relationship Id="rId3" Type="http://schemas.openxmlformats.org/officeDocument/2006/relationships/hyperlink" Target="#&#35531;&#27714;&#26360;&#32207;&#25324;&#34920;!A1"/><Relationship Id="rId2" Type="http://schemas.openxmlformats.org/officeDocument/2006/relationships/hyperlink" Target="#&#35531;&#27714;&#26360;&#32207;&#25324;&#34920;!A23"/><Relationship Id="rId1" Type="http://schemas.openxmlformats.org/officeDocument/2006/relationships/hyperlink" Target="#'&#22522;&#26412;&#24773;&#22577;(&#24517;&#38920;)'!A23"/><Relationship Id="rId4" Type="http://schemas.openxmlformats.org/officeDocument/2006/relationships/hyperlink" Target="#'&#9313;&#35531;&#27714;&#26360;&#65288;&#25351;&#23450;&#27096;&#24335;_&#21172;&#21209;&#65289;'!A1"/></Relationships>
</file>

<file path=xl/drawings/_rels/drawing19.xml.rels><?xml version="1.0" encoding="UTF-8" standalone="yes"?>
<Relationships xmlns="http://schemas.openxmlformats.org/package/2006/relationships"><Relationship Id="rId3" Type="http://schemas.openxmlformats.org/officeDocument/2006/relationships/hyperlink" Target="#'&#9313;&#20986;&#38754;&#26126;&#32048;&#26360;&#65288;&#25351;&#23450;&#27096;&#24335;_&#21172;&#21209;&#65289;&#20250;&#36027;&#23550;&#35937;&#22806;'!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7.emf"/></Relationships>
</file>

<file path=xl/drawings/_rels/drawing2.xml.rels><?xml version="1.0" encoding="UTF-8" standalone="yes"?>
<Relationships xmlns="http://schemas.openxmlformats.org/package/2006/relationships"><Relationship Id="rId1" Type="http://schemas.openxmlformats.org/officeDocument/2006/relationships/hyperlink" Target="#'&#22522;&#26412;&#24773;&#22577;(&#24517;&#38920;)'!A23"/></Relationships>
</file>

<file path=xl/drawings/_rels/drawing20.xml.rels><?xml version="1.0" encoding="UTF-8" standalone="yes"?>
<Relationships xmlns="http://schemas.openxmlformats.org/package/2006/relationships"><Relationship Id="rId3" Type="http://schemas.openxmlformats.org/officeDocument/2006/relationships/hyperlink" Target="#'&#9313;&#35531;&#27714;&#26360;&#65288;&#25351;&#23450;&#27096;&#24335;_&#21172;&#21209;&#65289;&#20250;&#36027;&#23550;&#35937;&#22806;'!A1"/><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21.xml.rels><?xml version="1.0" encoding="UTF-8" standalone="yes"?>
<Relationships xmlns="http://schemas.openxmlformats.org/package/2006/relationships"><Relationship Id="rId3" Type="http://schemas.openxmlformats.org/officeDocument/2006/relationships/hyperlink" Target="#'&#9314;&#20986;&#38754;&#26126;&#32048;&#26360;&#65288;&#25351;&#23450;&#27096;&#24335;_&#19968;&#33324;&#35576;&#24037;&#20107;&#12539;&#12381;&#12398;&#20182;&#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8.emf"/></Relationships>
</file>

<file path=xl/drawings/_rels/drawing22.xml.rels><?xml version="1.0" encoding="UTF-8" standalone="yes"?>
<Relationships xmlns="http://schemas.openxmlformats.org/package/2006/relationships"><Relationship Id="rId3" Type="http://schemas.openxmlformats.org/officeDocument/2006/relationships/hyperlink" Target="#'&#9314;&#35531;&#27714;&#26360;&#65288;&#25351;&#23450;&#27096;&#24335;_&#19968;&#33324;&#35576;&#24037;&#20107;&#12539;&#12381;&#12398;&#20182;&#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9.emf"/></Relationships>
</file>

<file path=xl/drawings/_rels/drawing23.xml.rels><?xml version="1.0" encoding="UTF-8" standalone="yes"?>
<Relationships xmlns="http://schemas.openxmlformats.org/package/2006/relationships"><Relationship Id="rId2" Type="http://schemas.openxmlformats.org/officeDocument/2006/relationships/hyperlink" Target="#&#35531;&#27714;&#26360;&#32207;&#25324;&#34920;!A1"/><Relationship Id="rId1" Type="http://schemas.openxmlformats.org/officeDocument/2006/relationships/hyperlink" Target="#'&#22522;&#26412;&#24773;&#22577;(&#24517;&#38920;)'!A23"/></Relationships>
</file>

<file path=xl/drawings/_rels/drawing3.xml.rels><?xml version="1.0" encoding="UTF-8" standalone="yes"?>
<Relationships xmlns="http://schemas.openxmlformats.org/package/2006/relationships"><Relationship Id="rId1" Type="http://schemas.openxmlformats.org/officeDocument/2006/relationships/hyperlink" Target="#'&#22522;&#26412;&#24773;&#22577;(&#24517;&#38920;)'!A23"/></Relationships>
</file>

<file path=xl/drawings/_rels/drawing4.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2.emf"/><Relationship Id="rId4" Type="http://schemas.openxmlformats.org/officeDocument/2006/relationships/hyperlink" Target="#'&#9312;&#29289;&#21697;&#35531;&#27714;&#12288;&#20869;&#35379;&#26360;1'!A1"/></Relationships>
</file>

<file path=xl/drawings/_rels/drawing5.xml.rels><?xml version="1.0" encoding="UTF-8" standalone="yes"?>
<Relationships xmlns="http://schemas.openxmlformats.org/package/2006/relationships"><Relationship Id="rId3" Type="http://schemas.openxmlformats.org/officeDocument/2006/relationships/hyperlink" Target="#'&#9312;&#35531;&#27714;&#26360;&#65288;&#25351;&#23450;&#27096;&#24335;_&#35531;&#36000;&#65289;1'!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_rels/drawing6.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4.emf"/><Relationship Id="rId4" Type="http://schemas.openxmlformats.org/officeDocument/2006/relationships/hyperlink" Target="#'&#9312;&#29289;&#21697;&#35531;&#27714;&#12288;&#20869;&#35379;&#26360;2'!A1"/></Relationships>
</file>

<file path=xl/drawings/_rels/drawing7.xml.rels><?xml version="1.0" encoding="UTF-8" standalone="yes"?>
<Relationships xmlns="http://schemas.openxmlformats.org/package/2006/relationships"><Relationship Id="rId3" Type="http://schemas.openxmlformats.org/officeDocument/2006/relationships/hyperlink" Target="#'&#9312;&#35531;&#27714;&#26360;&#65288;&#25351;&#23450;&#27096;&#24335;_&#35531;&#36000;&#65289;2'!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_rels/drawing8.xml.rels><?xml version="1.0" encoding="UTF-8" standalone="yes"?>
<Relationships xmlns="http://schemas.openxmlformats.org/package/2006/relationships"><Relationship Id="rId3" Type="http://schemas.openxmlformats.org/officeDocument/2006/relationships/hyperlink" Target="#'&#9312;&#20986;&#38754;&#26126;&#32048;&#26360;&#65288;&#25351;&#23450;&#27096;&#24335;_&#21172;&#21209;&#65289;'!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5" Type="http://schemas.openxmlformats.org/officeDocument/2006/relationships/image" Target="../media/image2.emf"/><Relationship Id="rId4" Type="http://schemas.openxmlformats.org/officeDocument/2006/relationships/hyperlink" Target="#'&#9312;&#29289;&#21697;&#35531;&#27714;&#12288;&#20869;&#35379;&#26360;3'!A1"/></Relationships>
</file>

<file path=xl/drawings/_rels/drawing9.xml.rels><?xml version="1.0" encoding="UTF-8" standalone="yes"?>
<Relationships xmlns="http://schemas.openxmlformats.org/package/2006/relationships"><Relationship Id="rId3" Type="http://schemas.openxmlformats.org/officeDocument/2006/relationships/hyperlink" Target="#'&#9312;&#35531;&#27714;&#26360;&#65288;&#25351;&#23450;&#27096;&#24335;_&#35531;&#36000;&#65289;3'!A1"/><Relationship Id="rId2" Type="http://schemas.openxmlformats.org/officeDocument/2006/relationships/hyperlink" Target="#&#35531;&#27714;&#26360;&#32207;&#25324;&#34920;!A1"/><Relationship Id="rId1" Type="http://schemas.openxmlformats.org/officeDocument/2006/relationships/hyperlink" Target="#'&#22522;&#26412;&#24773;&#22577;(&#24517;&#38920;)'!A23"/><Relationship Id="rId4"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oneCellAnchor>
    <xdr:from>
      <xdr:col>7</xdr:col>
      <xdr:colOff>130886</xdr:colOff>
      <xdr:row>20</xdr:row>
      <xdr:rowOff>34811</xdr:rowOff>
    </xdr:from>
    <xdr:ext cx="3600674" cy="388696"/>
    <xdr:sp macro="" textlink="">
      <xdr:nvSpPr>
        <xdr:cNvPr id="3" name="正方形/長方形 2">
          <a:hlinkClick xmlns:r="http://schemas.openxmlformats.org/officeDocument/2006/relationships" r:id="rId1"/>
          <a:extLst>
            <a:ext uri="{FF2B5EF4-FFF2-40B4-BE49-F238E27FC236}">
              <a16:creationId xmlns:a16="http://schemas.microsoft.com/office/drawing/2014/main" id="{6BB0E65A-15D9-4F4B-B3C2-EB8D3E778272}"/>
            </a:ext>
          </a:extLst>
        </xdr:cNvPr>
        <xdr:cNvSpPr/>
      </xdr:nvSpPr>
      <xdr:spPr>
        <a:xfrm>
          <a:off x="9061974" y="4640429"/>
          <a:ext cx="3600674" cy="388696"/>
        </a:xfrm>
        <a:prstGeom prst="rect">
          <a:avLst/>
        </a:prstGeom>
        <a:solidFill>
          <a:schemeClr val="accent1">
            <a:lumMod val="75000"/>
          </a:schemeClr>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nchorCtr="1">
          <a:spAutoFit/>
        </a:bodyPr>
        <a:lstStyle/>
        <a:p>
          <a:pPr algn="l"/>
          <a:r>
            <a:rPr kumimoji="1" lang="ja-JP" altLang="en-US" sz="1400" b="1">
              <a:solidFill>
                <a:schemeClr val="bg1"/>
              </a:solidFill>
              <a:latin typeface="Meiryo UI" panose="020B0604030504040204" pitchFamily="50" charset="-128"/>
              <a:ea typeface="Meiryo UI" panose="020B0604030504040204" pitchFamily="50" charset="-128"/>
            </a:rPr>
            <a:t>▲必須▲　請求書総括表はコチラ</a:t>
          </a:r>
          <a:endParaRPr kumimoji="1" lang="en-US" altLang="ja-JP" sz="1400" b="1">
            <a:solidFill>
              <a:schemeClr val="bg1"/>
            </a:solidFill>
            <a:latin typeface="Meiryo UI" panose="020B0604030504040204" pitchFamily="50" charset="-128"/>
            <a:ea typeface="Meiryo UI" panose="020B0604030504040204" pitchFamily="50" charset="-128"/>
          </a:endParaRPr>
        </a:p>
      </xdr:txBody>
    </xdr:sp>
    <xdr:clientData fPrintsWithSheet="0"/>
  </xdr:oneCellAnchor>
  <xdr:oneCellAnchor>
    <xdr:from>
      <xdr:col>10</xdr:col>
      <xdr:colOff>74631</xdr:colOff>
      <xdr:row>20</xdr:row>
      <xdr:rowOff>60957</xdr:rowOff>
    </xdr:from>
    <xdr:ext cx="2734234" cy="346377"/>
    <xdr:sp macro="" textlink="">
      <xdr:nvSpPr>
        <xdr:cNvPr id="4" name="正方形/長方形 3">
          <a:hlinkClick xmlns:r="http://schemas.openxmlformats.org/officeDocument/2006/relationships" r:id="rId2"/>
          <a:extLst>
            <a:ext uri="{FF2B5EF4-FFF2-40B4-BE49-F238E27FC236}">
              <a16:creationId xmlns:a16="http://schemas.microsoft.com/office/drawing/2014/main" id="{6F439F3A-266E-42A0-A8FF-22A9B8E3B7D4}"/>
            </a:ext>
          </a:extLst>
        </xdr:cNvPr>
        <xdr:cNvSpPr/>
      </xdr:nvSpPr>
      <xdr:spPr>
        <a:xfrm>
          <a:off x="12826925" y="4666575"/>
          <a:ext cx="2734234" cy="346377"/>
        </a:xfrm>
        <a:prstGeom prst="rect">
          <a:avLst/>
        </a:prstGeom>
        <a:solidFill>
          <a:schemeClr val="accent1">
            <a:lumMod val="75000"/>
          </a:schemeClr>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wrap="square" rtlCol="0" anchor="ctr" anchorCtr="1">
          <a:spAutoFit/>
        </a:bodyPr>
        <a:lstStyle/>
        <a:p>
          <a:pPr algn="l"/>
          <a:r>
            <a:rPr kumimoji="1" lang="ja-JP" altLang="en-US" sz="1200" b="1">
              <a:solidFill>
                <a:schemeClr val="bg1"/>
              </a:solidFill>
              <a:latin typeface="Meiryo UI" panose="020B0604030504040204" pitchFamily="50" charset="-128"/>
              <a:ea typeface="Meiryo UI" panose="020B0604030504040204" pitchFamily="50" charset="-128"/>
            </a:rPr>
            <a:t>予備：請求書総括表 </a:t>
          </a:r>
          <a:r>
            <a:rPr kumimoji="1" lang="en-US" altLang="ja-JP" sz="1200" b="1">
              <a:solidFill>
                <a:schemeClr val="bg1"/>
              </a:solidFill>
              <a:latin typeface="Meiryo UI" panose="020B0604030504040204" pitchFamily="50" charset="-128"/>
              <a:ea typeface="Meiryo UI" panose="020B0604030504040204" pitchFamily="50" charset="-128"/>
            </a:rPr>
            <a:t>(</a:t>
          </a:r>
          <a:r>
            <a:rPr kumimoji="1" lang="ja-JP" altLang="en-US" sz="1200" b="1">
              <a:solidFill>
                <a:schemeClr val="bg1"/>
              </a:solidFill>
              <a:latin typeface="Meiryo UI" panose="020B0604030504040204" pitchFamily="50" charset="-128"/>
              <a:ea typeface="Meiryo UI" panose="020B0604030504040204" pitchFamily="50" charset="-128"/>
            </a:rPr>
            <a:t>手入力用</a:t>
          </a:r>
          <a:r>
            <a:rPr kumimoji="1" lang="en-US" altLang="ja-JP" sz="1200" b="1">
              <a:solidFill>
                <a:schemeClr val="bg1"/>
              </a:solidFill>
              <a:latin typeface="Meiryo UI" panose="020B0604030504040204" pitchFamily="50" charset="-128"/>
              <a:ea typeface="Meiryo UI" panose="020B0604030504040204" pitchFamily="50" charset="-128"/>
            </a:rPr>
            <a:t>)</a:t>
          </a:r>
        </a:p>
      </xdr:txBody>
    </xdr:sp>
    <xdr:clientData fPrintsWithSheet="0"/>
  </xdr:oneCellAnchor>
  <xdr:oneCellAnchor>
    <xdr:from>
      <xdr:col>1</xdr:col>
      <xdr:colOff>134471</xdr:colOff>
      <xdr:row>20</xdr:row>
      <xdr:rowOff>22465</xdr:rowOff>
    </xdr:from>
    <xdr:ext cx="8527678" cy="346377"/>
    <xdr:sp macro="" textlink="">
      <xdr:nvSpPr>
        <xdr:cNvPr id="5" name="吹き出し: 四角形 4">
          <a:extLst>
            <a:ext uri="{FF2B5EF4-FFF2-40B4-BE49-F238E27FC236}">
              <a16:creationId xmlns:a16="http://schemas.microsoft.com/office/drawing/2014/main" id="{F9B156DF-B222-45D4-9F6B-647B856D1366}"/>
            </a:ext>
          </a:extLst>
        </xdr:cNvPr>
        <xdr:cNvSpPr/>
      </xdr:nvSpPr>
      <xdr:spPr>
        <a:xfrm>
          <a:off x="280147" y="4628083"/>
          <a:ext cx="8527678" cy="346377"/>
        </a:xfrm>
        <a:prstGeom prst="wedgeRectCallout">
          <a:avLst>
            <a:gd name="adj1" fmla="val -39074"/>
            <a:gd name="adj2" fmla="val 92770"/>
          </a:avLst>
        </a:prstGeom>
        <a:solidFill>
          <a:schemeClr val="accent2">
            <a:lumMod val="20000"/>
            <a:lumOff val="80000"/>
          </a:schemeClr>
        </a:solidFill>
      </xdr:spPr>
      <xdr:style>
        <a:lnRef idx="1">
          <a:schemeClr val="accent5"/>
        </a:lnRef>
        <a:fillRef idx="2">
          <a:schemeClr val="accent5"/>
        </a:fillRef>
        <a:effectRef idx="1">
          <a:schemeClr val="accent5"/>
        </a:effectRef>
        <a:fontRef idx="minor">
          <a:schemeClr val="dk1"/>
        </a:fontRef>
      </xdr:style>
      <xdr:txBody>
        <a:bodyPr vertOverflow="clip" horzOverflow="clip" wrap="square" rtlCol="0" anchor="ctr" anchorCtr="1">
          <a:spAutoFit/>
        </a:bodyPr>
        <a:lstStyle/>
        <a:p>
          <a:pPr algn="l"/>
          <a:r>
            <a:rPr kumimoji="1" lang="ja-JP" altLang="en-US" sz="1200" b="1">
              <a:solidFill>
                <a:srgbClr val="FF0000"/>
              </a:solidFill>
              <a:latin typeface="Meiryo UI" panose="020B0604030504040204" pitchFamily="50" charset="-128"/>
              <a:ea typeface="Meiryo UI" panose="020B0604030504040204" pitchFamily="50" charset="-128"/>
            </a:rPr>
            <a:t>初めに必ず②注文番号のアルファベット部分をご選択ください。　注文書未発行の場合は　「注文書無し」　をご選択ください。</a:t>
          </a:r>
        </a:p>
      </xdr:txBody>
    </xdr:sp>
    <xdr:clientData/>
  </xdr:oneCellAnchor>
  <xdr:twoCellAnchor editAs="oneCell">
    <xdr:from>
      <xdr:col>5</xdr:col>
      <xdr:colOff>670112</xdr:colOff>
      <xdr:row>3</xdr:row>
      <xdr:rowOff>59840</xdr:rowOff>
    </xdr:from>
    <xdr:to>
      <xdr:col>9</xdr:col>
      <xdr:colOff>21852</xdr:colOff>
      <xdr:row>16</xdr:row>
      <xdr:rowOff>132230</xdr:rowOff>
    </xdr:to>
    <xdr:pic>
      <xdr:nvPicPr>
        <xdr:cNvPr id="7" name="図 6">
          <a:extLst>
            <a:ext uri="{FF2B5EF4-FFF2-40B4-BE49-F238E27FC236}">
              <a16:creationId xmlns:a16="http://schemas.microsoft.com/office/drawing/2014/main" id="{4F351273-CDD6-C7B8-65D1-42BC6F06D4B1}"/>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5096436" y="664958"/>
          <a:ext cx="5993242" cy="29821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6</xdr:col>
      <xdr:colOff>126412</xdr:colOff>
      <xdr:row>0</xdr:row>
      <xdr:rowOff>20861</xdr:rowOff>
    </xdr:from>
    <xdr:ext cx="3640099" cy="693075"/>
    <xdr:sp macro="" textlink="">
      <xdr:nvSpPr>
        <xdr:cNvPr id="6" name="正方形/長方形 5">
          <a:extLst>
            <a:ext uri="{FF2B5EF4-FFF2-40B4-BE49-F238E27FC236}">
              <a16:creationId xmlns:a16="http://schemas.microsoft.com/office/drawing/2014/main" id="{BD678066-B100-0E89-141B-6965E8B8ABC7}"/>
            </a:ext>
          </a:extLst>
        </xdr:cNvPr>
        <xdr:cNvSpPr/>
      </xdr:nvSpPr>
      <xdr:spPr>
        <a:xfrm>
          <a:off x="6805118" y="20861"/>
          <a:ext cx="3640099" cy="693075"/>
        </a:xfrm>
        <a:prstGeom prst="rect">
          <a:avLst/>
        </a:prstGeom>
        <a:noFill/>
      </xdr:spPr>
      <xdr:txBody>
        <a:bodyPr wrap="none" lIns="91440" tIns="45720" rIns="91440" bIns="45720">
          <a:spAutoFit/>
        </a:bodyPr>
        <a:lstStyle/>
        <a:p>
          <a:pPr algn="ctr"/>
          <a:r>
            <a:rPr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基本情報</a:t>
          </a:r>
          <a:r>
            <a:rPr lang="en-US" altLang="ja-JP"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a:t>
          </a:r>
          <a:r>
            <a:rPr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必須</a:t>
          </a:r>
          <a:r>
            <a:rPr lang="en-US" altLang="ja-JP"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a:t>
          </a:r>
          <a:r>
            <a:rPr lang="ja-JP" altLang="en-US" sz="2800" b="1" cap="none" spc="0">
              <a:ln w="13462">
                <a:solidFill>
                  <a:schemeClr val="bg1"/>
                </a:solidFill>
                <a:prstDash val="solid"/>
              </a:ln>
              <a:solidFill>
                <a:schemeClr val="tx1">
                  <a:lumMod val="85000"/>
                  <a:lumOff val="15000"/>
                </a:schemeClr>
              </a:solidFill>
              <a:effectLst>
                <a:outerShdw dist="38100" dir="2700000" algn="bl" rotWithShape="0">
                  <a:schemeClr val="accent5"/>
                </a:outerShdw>
              </a:effectLst>
            </a:rPr>
            <a:t>シート</a:t>
          </a:r>
        </a:p>
      </xdr:txBody>
    </xdr:sp>
    <xdr:clientData/>
  </xdr:oneCellAnchor>
</xdr:wsDr>
</file>

<file path=xl/drawings/drawing10.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B3742031-748D-4BA2-BA6D-73315DEDF022}"/>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A7B66565-B0DA-D10E-E2BB-7F4CAF5D819E}"/>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42FD6799-F595-D64A-FD72-0443B5D9D03A}"/>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A1234A14-0829-1649-6462-94F2A704BD24}"/>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F20D528C-2387-CE46-768C-5C5B9679A1E7}"/>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4</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219075</xdr:colOff>
      <xdr:row>14</xdr:row>
      <xdr:rowOff>114300</xdr:rowOff>
    </xdr:to>
    <xdr:pic>
      <xdr:nvPicPr>
        <xdr:cNvPr id="4" name="図 3">
          <a:extLst>
            <a:ext uri="{FF2B5EF4-FFF2-40B4-BE49-F238E27FC236}">
              <a16:creationId xmlns:a16="http://schemas.microsoft.com/office/drawing/2014/main" id="{601A4CD7-CB82-87AD-CB25-5DAA7C5D2D0C}"/>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6AA873CC-433A-414D-820D-82DD85EDF7DB}"/>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BEF856DB-1809-440A-BD84-A14478839C64}"/>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20795ABD-1BB0-451E-BDC1-F05B316C80A7}"/>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4</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6" name="図 5">
          <a:extLst>
            <a:ext uri="{FF2B5EF4-FFF2-40B4-BE49-F238E27FC236}">
              <a16:creationId xmlns:a16="http://schemas.microsoft.com/office/drawing/2014/main" id="{C797E5ED-5623-11F0-5E66-8387E021F7A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580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360906C8-D9BB-4DAA-8E3F-C9FEF9B7D30A}"/>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0185C22D-2FBF-93A9-86FB-3A5000E5716D}"/>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B868A4CB-45ED-A8DF-2F86-30489C6A1189}"/>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6CC659C1-84AF-4426-3A64-EA724F2A56DF}"/>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7666FA99-9165-50EB-113C-410E0292777B}"/>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5</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220980</xdr:colOff>
      <xdr:row>14</xdr:row>
      <xdr:rowOff>114300</xdr:rowOff>
    </xdr:to>
    <xdr:pic>
      <xdr:nvPicPr>
        <xdr:cNvPr id="4" name="図 3">
          <a:extLst>
            <a:ext uri="{FF2B5EF4-FFF2-40B4-BE49-F238E27FC236}">
              <a16:creationId xmlns:a16="http://schemas.microsoft.com/office/drawing/2014/main" id="{7EC04815-059B-2FC3-EA58-A7153DD712B8}"/>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F64AE3E4-9E01-45A1-BF93-45BD0BC14576}"/>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4132B30B-81E7-47A5-9F90-A746F86E9381}"/>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32</xdr:col>
      <xdr:colOff>0</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8837A6FE-FDD0-41A9-AA18-38EA45BDE145}"/>
            </a:ext>
          </a:extLst>
        </xdr:cNvPr>
        <xdr:cNvSpPr/>
      </xdr:nvSpPr>
      <xdr:spPr>
        <a:xfrm>
          <a:off x="7336633" y="38100"/>
          <a:ext cx="333136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5</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6" name="図 5">
          <a:extLst>
            <a:ext uri="{FF2B5EF4-FFF2-40B4-BE49-F238E27FC236}">
              <a16:creationId xmlns:a16="http://schemas.microsoft.com/office/drawing/2014/main" id="{62002D0B-F2B2-3D9A-C6E0-93B02FC0507F}"/>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580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4.xml><?xml version="1.0" encoding="utf-8"?>
<xdr:wsDr xmlns:xdr="http://schemas.openxmlformats.org/drawingml/2006/spreadsheetDrawing" xmlns:a="http://schemas.openxmlformats.org/drawingml/2006/main">
  <xdr:twoCellAnchor>
    <xdr:from>
      <xdr:col>0</xdr:col>
      <xdr:colOff>43815</xdr:colOff>
      <xdr:row>0</xdr:row>
      <xdr:rowOff>93345</xdr:rowOff>
    </xdr:from>
    <xdr:to>
      <xdr:col>26</xdr:col>
      <xdr:colOff>215265</xdr:colOff>
      <xdr:row>0</xdr:row>
      <xdr:rowOff>398295</xdr:rowOff>
    </xdr:to>
    <xdr:grpSp>
      <xdr:nvGrpSpPr>
        <xdr:cNvPr id="2" name="グループ化 1">
          <a:extLst>
            <a:ext uri="{FF2B5EF4-FFF2-40B4-BE49-F238E27FC236}">
              <a16:creationId xmlns:a16="http://schemas.microsoft.com/office/drawing/2014/main" id="{93E7F382-E690-4D1A-9239-138909A8E912}"/>
            </a:ext>
          </a:extLst>
        </xdr:cNvPr>
        <xdr:cNvGrpSpPr/>
      </xdr:nvGrpSpPr>
      <xdr:grpSpPr>
        <a:xfrm>
          <a:off x="45720" y="97155"/>
          <a:ext cx="9338310" cy="30495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528ADFD3-6167-CFAC-1C0E-D80DEC553188}"/>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D7BA302B-0CCE-09A3-B3AD-DB6A94F3D395}"/>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580AC816-CEB8-C1CE-60E6-BDFE82E2A46B}"/>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E33B853F-20EB-7913-BF08-52BCA9A85B3A}"/>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6</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220980</xdr:colOff>
      <xdr:row>14</xdr:row>
      <xdr:rowOff>114300</xdr:rowOff>
    </xdr:to>
    <xdr:pic>
      <xdr:nvPicPr>
        <xdr:cNvPr id="5" name="図 4">
          <a:extLst>
            <a:ext uri="{FF2B5EF4-FFF2-40B4-BE49-F238E27FC236}">
              <a16:creationId xmlns:a16="http://schemas.microsoft.com/office/drawing/2014/main" id="{2308830C-497A-0D68-B9EF-148436C390FD}"/>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5.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FD74E3C1-F63E-4BA6-9F8A-91067DBC27B4}"/>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04D04D9F-3408-40B8-9983-859E3F8A42E2}"/>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2DFC25AA-D0CD-4CF3-8640-26A8E13FC057}"/>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6</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6" name="図 5">
          <a:extLst>
            <a:ext uri="{FF2B5EF4-FFF2-40B4-BE49-F238E27FC236}">
              <a16:creationId xmlns:a16="http://schemas.microsoft.com/office/drawing/2014/main" id="{61A348DE-0DD0-7CE0-D6D0-5D20DEF3DEDB}"/>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580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6.xml><?xml version="1.0" encoding="utf-8"?>
<xdr:wsDr xmlns:xdr="http://schemas.openxmlformats.org/drawingml/2006/spreadsheetDrawing" xmlns:a="http://schemas.openxmlformats.org/drawingml/2006/main">
  <xdr:twoCellAnchor>
    <xdr:from>
      <xdr:col>6</xdr:col>
      <xdr:colOff>40677</xdr:colOff>
      <xdr:row>0</xdr:row>
      <xdr:rowOff>47849</xdr:rowOff>
    </xdr:from>
    <xdr:to>
      <xdr:col>14</xdr:col>
      <xdr:colOff>133411</xdr:colOff>
      <xdr:row>0</xdr:row>
      <xdr:rowOff>387051</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3F8A9155-925C-431D-9110-2201227B2750}"/>
            </a:ext>
          </a:extLst>
        </xdr:cNvPr>
        <xdr:cNvSpPr/>
      </xdr:nvSpPr>
      <xdr:spPr>
        <a:xfrm>
          <a:off x="2679102" y="47849"/>
          <a:ext cx="4055134" cy="339202"/>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14</xdr:col>
      <xdr:colOff>246415</xdr:colOff>
      <xdr:row>0</xdr:row>
      <xdr:rowOff>49530</xdr:rowOff>
    </xdr:from>
    <xdr:to>
      <xdr:col>22</xdr:col>
      <xdr:colOff>399040</xdr:colOff>
      <xdr:row>0</xdr:row>
      <xdr:rowOff>386827</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E4D02D2B-A74F-483E-AFF3-621AA7BB5F05}"/>
            </a:ext>
          </a:extLst>
        </xdr:cNvPr>
        <xdr:cNvSpPr/>
      </xdr:nvSpPr>
      <xdr:spPr>
        <a:xfrm>
          <a:off x="6847240" y="49530"/>
          <a:ext cx="4115025" cy="337297"/>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5</xdr:col>
      <xdr:colOff>278353</xdr:colOff>
      <xdr:row>4</xdr:row>
      <xdr:rowOff>166631</xdr:rowOff>
    </xdr:from>
    <xdr:to>
      <xdr:col>10</xdr:col>
      <xdr:colOff>466949</xdr:colOff>
      <xdr:row>5</xdr:row>
      <xdr:rowOff>268585</xdr:rowOff>
    </xdr:to>
    <xdr:sp macro="" textlink="">
      <xdr:nvSpPr>
        <xdr:cNvPr id="4" name="shpSquare01" descr="付箋検索用文字列">
          <a:extLst>
            <a:ext uri="{FF2B5EF4-FFF2-40B4-BE49-F238E27FC236}">
              <a16:creationId xmlns:a16="http://schemas.microsoft.com/office/drawing/2014/main" id="{3C15E6B2-F49F-4412-8149-D71C4396B60A}"/>
            </a:ext>
          </a:extLst>
        </xdr:cNvPr>
        <xdr:cNvSpPr/>
      </xdr:nvSpPr>
      <xdr:spPr>
        <a:xfrm>
          <a:off x="2407471" y="1074307"/>
          <a:ext cx="2651985" cy="393307"/>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請求書</a:t>
          </a:r>
          <a:r>
            <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青いセル</a:t>
          </a:r>
          <a:r>
            <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rPr>
            <a:t>クリックで各請求書へ移動</a:t>
          </a:r>
          <a:endParaRPr kumimoji="1" lang="en-US" altLang="ja-JP" sz="1100">
            <a:ln>
              <a:noFill/>
            </a:ln>
            <a:solidFill>
              <a:srgbClr val="0070C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twoCellAnchor editAs="oneCell">
    <xdr:from>
      <xdr:col>28</xdr:col>
      <xdr:colOff>0</xdr:colOff>
      <xdr:row>8</xdr:row>
      <xdr:rowOff>17929</xdr:rowOff>
    </xdr:from>
    <xdr:to>
      <xdr:col>42</xdr:col>
      <xdr:colOff>133350</xdr:colOff>
      <xdr:row>13</xdr:row>
      <xdr:rowOff>173467</xdr:rowOff>
    </xdr:to>
    <xdr:pic>
      <xdr:nvPicPr>
        <xdr:cNvPr id="9" name="図 8">
          <a:extLst>
            <a:ext uri="{FF2B5EF4-FFF2-40B4-BE49-F238E27FC236}">
              <a16:creationId xmlns:a16="http://schemas.microsoft.com/office/drawing/2014/main" id="{67858F8F-5368-D6DE-5C25-A6132F059B57}"/>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13473953" y="1550894"/>
          <a:ext cx="4898763" cy="159751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7.xml><?xml version="1.0" encoding="utf-8"?>
<xdr:wsDr xmlns:xdr="http://schemas.openxmlformats.org/drawingml/2006/spreadsheetDrawing" xmlns:a="http://schemas.openxmlformats.org/drawingml/2006/main">
  <xdr:twoCellAnchor>
    <xdr:from>
      <xdr:col>0</xdr:col>
      <xdr:colOff>321946</xdr:colOff>
      <xdr:row>0</xdr:row>
      <xdr:rowOff>87630</xdr:rowOff>
    </xdr:from>
    <xdr:to>
      <xdr:col>8</xdr:col>
      <xdr:colOff>206536</xdr:colOff>
      <xdr:row>0</xdr:row>
      <xdr:rowOff>421005</xdr:rowOff>
    </xdr:to>
    <xdr:sp macro="" textlink="">
      <xdr:nvSpPr>
        <xdr:cNvPr id="5" name="正方形/長方形 4">
          <a:hlinkClick xmlns:r="http://schemas.openxmlformats.org/officeDocument/2006/relationships" r:id="rId1"/>
          <a:extLst>
            <a:ext uri="{FF2B5EF4-FFF2-40B4-BE49-F238E27FC236}">
              <a16:creationId xmlns:a16="http://schemas.microsoft.com/office/drawing/2014/main" id="{7284A4A4-4077-4146-A56C-1CCDF2CEFCB4}"/>
            </a:ext>
          </a:extLst>
        </xdr:cNvPr>
        <xdr:cNvSpPr/>
      </xdr:nvSpPr>
      <xdr:spPr>
        <a:xfrm>
          <a:off x="321946" y="87630"/>
          <a:ext cx="2551590" cy="3333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8</xdr:col>
      <xdr:colOff>266145</xdr:colOff>
      <xdr:row>0</xdr:row>
      <xdr:rowOff>78105</xdr:rowOff>
    </xdr:from>
    <xdr:to>
      <xdr:col>16</xdr:col>
      <xdr:colOff>108031</xdr:colOff>
      <xdr:row>0</xdr:row>
      <xdr:rowOff>421005</xdr:rowOff>
    </xdr:to>
    <xdr:sp macro="" textlink="">
      <xdr:nvSpPr>
        <xdr:cNvPr id="7" name="正方形/長方形 6">
          <a:hlinkClick xmlns:r="http://schemas.openxmlformats.org/officeDocument/2006/relationships" r:id="rId2"/>
          <a:extLst>
            <a:ext uri="{FF2B5EF4-FFF2-40B4-BE49-F238E27FC236}">
              <a16:creationId xmlns:a16="http://schemas.microsoft.com/office/drawing/2014/main" id="{2D04A539-8F44-474F-B31B-3A30A46CA6FC}"/>
            </a:ext>
          </a:extLst>
        </xdr:cNvPr>
        <xdr:cNvSpPr/>
      </xdr:nvSpPr>
      <xdr:spPr>
        <a:xfrm>
          <a:off x="2933145" y="78105"/>
          <a:ext cx="2508886"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16</xdr:col>
      <xdr:colOff>163829</xdr:colOff>
      <xdr:row>0</xdr:row>
      <xdr:rowOff>78105</xdr:rowOff>
    </xdr:from>
    <xdr:to>
      <xdr:col>24</xdr:col>
      <xdr:colOff>20084</xdr:colOff>
      <xdr:row>0</xdr:row>
      <xdr:rowOff>421005</xdr:rowOff>
    </xdr:to>
    <xdr:sp macro="" textlink="">
      <xdr:nvSpPr>
        <xdr:cNvPr id="8" name="正方形/長方形 7">
          <a:hlinkClick xmlns:r="http://schemas.openxmlformats.org/officeDocument/2006/relationships" r:id="rId3"/>
          <a:extLst>
            <a:ext uri="{FF2B5EF4-FFF2-40B4-BE49-F238E27FC236}">
              <a16:creationId xmlns:a16="http://schemas.microsoft.com/office/drawing/2014/main" id="{60ABAA6A-6182-4042-9F34-B65D7D97B7CA}"/>
            </a:ext>
          </a:extLst>
        </xdr:cNvPr>
        <xdr:cNvSpPr/>
      </xdr:nvSpPr>
      <xdr:spPr>
        <a:xfrm>
          <a:off x="5497829" y="78105"/>
          <a:ext cx="252325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24</xdr:col>
      <xdr:colOff>0</xdr:colOff>
      <xdr:row>5</xdr:row>
      <xdr:rowOff>0</xdr:rowOff>
    </xdr:from>
    <xdr:to>
      <xdr:col>35</xdr:col>
      <xdr:colOff>160020</xdr:colOff>
      <xdr:row>9</xdr:row>
      <xdr:rowOff>106680</xdr:rowOff>
    </xdr:to>
    <xdr:pic>
      <xdr:nvPicPr>
        <xdr:cNvPr id="3" name="図 2">
          <a:extLst>
            <a:ext uri="{FF2B5EF4-FFF2-40B4-BE49-F238E27FC236}">
              <a16:creationId xmlns:a16="http://schemas.microsoft.com/office/drawing/2014/main" id="{9728BD5B-C541-9494-2C7E-B849BA2002B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260080" y="1485900"/>
          <a:ext cx="3848100" cy="1112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8.xml><?xml version="1.0" encoding="utf-8"?>
<xdr:wsDr xmlns:xdr="http://schemas.openxmlformats.org/drawingml/2006/spreadsheetDrawing" xmlns:a="http://schemas.openxmlformats.org/drawingml/2006/main">
  <xdr:twoCellAnchor>
    <xdr:from>
      <xdr:col>5</xdr:col>
      <xdr:colOff>158787</xdr:colOff>
      <xdr:row>1</xdr:row>
      <xdr:rowOff>200025</xdr:rowOff>
    </xdr:from>
    <xdr:to>
      <xdr:col>13</xdr:col>
      <xdr:colOff>240091</xdr:colOff>
      <xdr:row>2</xdr:row>
      <xdr:rowOff>243952</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05101E9C-5588-4A51-8B17-44A7B0F80956}"/>
            </a:ext>
          </a:extLst>
        </xdr:cNvPr>
        <xdr:cNvSpPr/>
      </xdr:nvSpPr>
      <xdr:spPr>
        <a:xfrm>
          <a:off x="1705199" y="491378"/>
          <a:ext cx="2860363" cy="33528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321047</xdr:colOff>
      <xdr:row>1</xdr:row>
      <xdr:rowOff>192405</xdr:rowOff>
    </xdr:from>
    <xdr:to>
      <xdr:col>22</xdr:col>
      <xdr:colOff>31151</xdr:colOff>
      <xdr:row>2</xdr:row>
      <xdr:rowOff>243952</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B02348B8-BF7E-42D5-BAD2-C41BDBBD0F18}"/>
            </a:ext>
          </a:extLst>
        </xdr:cNvPr>
        <xdr:cNvSpPr/>
      </xdr:nvSpPr>
      <xdr:spPr>
        <a:xfrm>
          <a:off x="4646518" y="483758"/>
          <a:ext cx="283654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13</xdr:col>
      <xdr:colOff>321047</xdr:colOff>
      <xdr:row>1</xdr:row>
      <xdr:rowOff>196215</xdr:rowOff>
    </xdr:from>
    <xdr:to>
      <xdr:col>22</xdr:col>
      <xdr:colOff>53064</xdr:colOff>
      <xdr:row>2</xdr:row>
      <xdr:rowOff>243952</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29E1BA2D-B03D-4C89-8095-804250804351}"/>
            </a:ext>
          </a:extLst>
        </xdr:cNvPr>
        <xdr:cNvSpPr/>
      </xdr:nvSpPr>
      <xdr:spPr>
        <a:xfrm>
          <a:off x="4646518" y="487568"/>
          <a:ext cx="2858458" cy="33909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22</xdr:col>
      <xdr:colOff>132115</xdr:colOff>
      <xdr:row>1</xdr:row>
      <xdr:rowOff>192405</xdr:rowOff>
    </xdr:from>
    <xdr:to>
      <xdr:col>30</xdr:col>
      <xdr:colOff>197221</xdr:colOff>
      <xdr:row>2</xdr:row>
      <xdr:rowOff>243952</xdr:rowOff>
    </xdr:to>
    <xdr:sp macro="" textlink="">
      <xdr:nvSpPr>
        <xdr:cNvPr id="7" name="正方形/長方形 6">
          <a:hlinkClick xmlns:r="http://schemas.openxmlformats.org/officeDocument/2006/relationships" r:id="rId4"/>
          <a:extLst>
            <a:ext uri="{FF2B5EF4-FFF2-40B4-BE49-F238E27FC236}">
              <a16:creationId xmlns:a16="http://schemas.microsoft.com/office/drawing/2014/main" id="{70FD9868-C9F5-48C7-A8E0-070E27666FE8}"/>
            </a:ext>
          </a:extLst>
        </xdr:cNvPr>
        <xdr:cNvSpPr/>
      </xdr:nvSpPr>
      <xdr:spPr>
        <a:xfrm>
          <a:off x="7584027" y="483758"/>
          <a:ext cx="284416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235323</xdr:colOff>
      <xdr:row>3</xdr:row>
      <xdr:rowOff>22411</xdr:rowOff>
    </xdr:from>
    <xdr:to>
      <xdr:col>39</xdr:col>
      <xdr:colOff>211342</xdr:colOff>
      <xdr:row>5</xdr:row>
      <xdr:rowOff>56035</xdr:rowOff>
    </xdr:to>
    <xdr:sp macro="" textlink="">
      <xdr:nvSpPr>
        <xdr:cNvPr id="2" name="shpSquare01" descr="付箋検索用文字列">
          <a:extLst>
            <a:ext uri="{FF2B5EF4-FFF2-40B4-BE49-F238E27FC236}">
              <a16:creationId xmlns:a16="http://schemas.microsoft.com/office/drawing/2014/main" id="{BF7EEF86-3D6B-4C48-AAC3-DFE539B1050B}"/>
            </a:ext>
          </a:extLst>
        </xdr:cNvPr>
        <xdr:cNvSpPr/>
      </xdr:nvSpPr>
      <xdr:spPr>
        <a:xfrm>
          <a:off x="10957111" y="883023"/>
          <a:ext cx="2364441"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wsDr>
</file>

<file path=xl/drawings/drawing19.xml><?xml version="1.0" encoding="utf-8"?>
<xdr:wsDr xmlns:xdr="http://schemas.openxmlformats.org/drawingml/2006/spreadsheetDrawing" xmlns:a="http://schemas.openxmlformats.org/drawingml/2006/main">
  <xdr:twoCellAnchor>
    <xdr:from>
      <xdr:col>0</xdr:col>
      <xdr:colOff>325756</xdr:colOff>
      <xdr:row>0</xdr:row>
      <xdr:rowOff>91440</xdr:rowOff>
    </xdr:from>
    <xdr:to>
      <xdr:col>7</xdr:col>
      <xdr:colOff>133350</xdr:colOff>
      <xdr:row>0</xdr:row>
      <xdr:rowOff>421005</xdr:rowOff>
    </xdr:to>
    <xdr:sp macro="" textlink="">
      <xdr:nvSpPr>
        <xdr:cNvPr id="4" name="正方形/長方形 3">
          <a:hlinkClick xmlns:r="http://schemas.openxmlformats.org/officeDocument/2006/relationships" r:id="rId1"/>
          <a:extLst>
            <a:ext uri="{FF2B5EF4-FFF2-40B4-BE49-F238E27FC236}">
              <a16:creationId xmlns:a16="http://schemas.microsoft.com/office/drawing/2014/main" id="{62D2A4C5-1B27-484C-840C-40A35D64B736}"/>
            </a:ext>
          </a:extLst>
        </xdr:cNvPr>
        <xdr:cNvSpPr/>
      </xdr:nvSpPr>
      <xdr:spPr>
        <a:xfrm>
          <a:off x="325756" y="91440"/>
          <a:ext cx="2141219" cy="32956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7</xdr:col>
      <xdr:colOff>201930</xdr:colOff>
      <xdr:row>0</xdr:row>
      <xdr:rowOff>78105</xdr:rowOff>
    </xdr:from>
    <xdr:to>
      <xdr:col>12</xdr:col>
      <xdr:colOff>161925</xdr:colOff>
      <xdr:row>0</xdr:row>
      <xdr:rowOff>421005</xdr:rowOff>
    </xdr:to>
    <xdr:sp macro="" textlink="">
      <xdr:nvSpPr>
        <xdr:cNvPr id="5" name="正方形/長方形 4">
          <a:hlinkClick xmlns:r="http://schemas.openxmlformats.org/officeDocument/2006/relationships" r:id="rId2"/>
          <a:extLst>
            <a:ext uri="{FF2B5EF4-FFF2-40B4-BE49-F238E27FC236}">
              <a16:creationId xmlns:a16="http://schemas.microsoft.com/office/drawing/2014/main" id="{E304AFEA-73F0-4CE7-93CD-0975DD386380}"/>
            </a:ext>
          </a:extLst>
        </xdr:cNvPr>
        <xdr:cNvSpPr/>
      </xdr:nvSpPr>
      <xdr:spPr>
        <a:xfrm>
          <a:off x="2535555" y="78105"/>
          <a:ext cx="162687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12</xdr:col>
      <xdr:colOff>238125</xdr:colOff>
      <xdr:row>0</xdr:row>
      <xdr:rowOff>78105</xdr:rowOff>
    </xdr:from>
    <xdr:to>
      <xdr:col>24</xdr:col>
      <xdr:colOff>16274</xdr:colOff>
      <xdr:row>0</xdr:row>
      <xdr:rowOff>421005</xdr:rowOff>
    </xdr:to>
    <xdr:sp macro="" textlink="">
      <xdr:nvSpPr>
        <xdr:cNvPr id="6" name="正方形/長方形 5">
          <a:hlinkClick xmlns:r="http://schemas.openxmlformats.org/officeDocument/2006/relationships" r:id="rId3"/>
          <a:extLst>
            <a:ext uri="{FF2B5EF4-FFF2-40B4-BE49-F238E27FC236}">
              <a16:creationId xmlns:a16="http://schemas.microsoft.com/office/drawing/2014/main" id="{124679E9-7885-4D3F-BBE9-A8514D4299BE}"/>
            </a:ext>
          </a:extLst>
        </xdr:cNvPr>
        <xdr:cNvSpPr/>
      </xdr:nvSpPr>
      <xdr:spPr>
        <a:xfrm>
          <a:off x="4238625" y="78105"/>
          <a:ext cx="3778649"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労務）会費対象外へ移動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24</xdr:col>
      <xdr:colOff>0</xdr:colOff>
      <xdr:row>2</xdr:row>
      <xdr:rowOff>0</xdr:rowOff>
    </xdr:from>
    <xdr:to>
      <xdr:col>35</xdr:col>
      <xdr:colOff>163830</xdr:colOff>
      <xdr:row>6</xdr:row>
      <xdr:rowOff>217170</xdr:rowOff>
    </xdr:to>
    <xdr:pic>
      <xdr:nvPicPr>
        <xdr:cNvPr id="2" name="図 1">
          <a:extLst>
            <a:ext uri="{FF2B5EF4-FFF2-40B4-BE49-F238E27FC236}">
              <a16:creationId xmlns:a16="http://schemas.microsoft.com/office/drawing/2014/main" id="{0F7B7C2A-2A56-19B5-FC55-A9394C04AC8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8260080" y="731520"/>
          <a:ext cx="3848100" cy="12268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6</xdr:col>
      <xdr:colOff>723900</xdr:colOff>
      <xdr:row>0</xdr:row>
      <xdr:rowOff>57150</xdr:rowOff>
    </xdr:from>
    <xdr:to>
      <xdr:col>15</xdr:col>
      <xdr:colOff>168598</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FC86F44A-8850-408C-BAC2-61C4D11D55C2}"/>
            </a:ext>
          </a:extLst>
        </xdr:cNvPr>
        <xdr:cNvSpPr/>
      </xdr:nvSpPr>
      <xdr:spPr>
        <a:xfrm>
          <a:off x="4657725" y="57150"/>
          <a:ext cx="2854648" cy="33909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wsDr>
</file>

<file path=xl/drawings/drawing20.xml><?xml version="1.0" encoding="utf-8"?>
<xdr:wsDr xmlns:xdr="http://schemas.openxmlformats.org/drawingml/2006/spreadsheetDrawing" xmlns:a="http://schemas.openxmlformats.org/drawingml/2006/main">
  <xdr:twoCellAnchor>
    <xdr:from>
      <xdr:col>5</xdr:col>
      <xdr:colOff>160692</xdr:colOff>
      <xdr:row>1</xdr:row>
      <xdr:rowOff>201930</xdr:rowOff>
    </xdr:from>
    <xdr:to>
      <xdr:col>12</xdr:col>
      <xdr:colOff>123265</xdr:colOff>
      <xdr:row>2</xdr:row>
      <xdr:rowOff>247762</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1EF2BD3B-A865-459A-A294-9108AD69A4A5}"/>
            </a:ext>
          </a:extLst>
        </xdr:cNvPr>
        <xdr:cNvSpPr/>
      </xdr:nvSpPr>
      <xdr:spPr>
        <a:xfrm>
          <a:off x="1707104" y="493283"/>
          <a:ext cx="2394249"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12</xdr:col>
      <xdr:colOff>220307</xdr:colOff>
      <xdr:row>1</xdr:row>
      <xdr:rowOff>201930</xdr:rowOff>
    </xdr:from>
    <xdr:to>
      <xdr:col>18</xdr:col>
      <xdr:colOff>336176</xdr:colOff>
      <xdr:row>2</xdr:row>
      <xdr:rowOff>247762</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3BC8C5D5-BD93-4A87-9A5D-9A056A46CF1D}"/>
            </a:ext>
          </a:extLst>
        </xdr:cNvPr>
        <xdr:cNvSpPr/>
      </xdr:nvSpPr>
      <xdr:spPr>
        <a:xfrm>
          <a:off x="4198395" y="493283"/>
          <a:ext cx="2200163"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19</xdr:col>
      <xdr:colOff>100853</xdr:colOff>
      <xdr:row>1</xdr:row>
      <xdr:rowOff>192405</xdr:rowOff>
    </xdr:from>
    <xdr:to>
      <xdr:col>30</xdr:col>
      <xdr:colOff>199126</xdr:colOff>
      <xdr:row>2</xdr:row>
      <xdr:rowOff>247762</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0675D25B-210F-422A-BD11-FAF572273EB2}"/>
            </a:ext>
          </a:extLst>
        </xdr:cNvPr>
        <xdr:cNvSpPr/>
      </xdr:nvSpPr>
      <xdr:spPr>
        <a:xfrm>
          <a:off x="6510618" y="483758"/>
          <a:ext cx="3919479" cy="34671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②請求書（指定様式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労務）会費対象外へ移動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285863</xdr:colOff>
      <xdr:row>3</xdr:row>
      <xdr:rowOff>20732</xdr:rowOff>
    </xdr:from>
    <xdr:to>
      <xdr:col>39</xdr:col>
      <xdr:colOff>173578</xdr:colOff>
      <xdr:row>5</xdr:row>
      <xdr:rowOff>58726</xdr:rowOff>
    </xdr:to>
    <xdr:sp macro="" textlink="">
      <xdr:nvSpPr>
        <xdr:cNvPr id="3" name="shpSquare01" descr="付箋検索用文字列">
          <a:extLst>
            <a:ext uri="{FF2B5EF4-FFF2-40B4-BE49-F238E27FC236}">
              <a16:creationId xmlns:a16="http://schemas.microsoft.com/office/drawing/2014/main" id="{79451D82-CF8A-465A-94EC-C7638BD048EF}"/>
            </a:ext>
          </a:extLst>
        </xdr:cNvPr>
        <xdr:cNvSpPr/>
      </xdr:nvSpPr>
      <xdr:spPr>
        <a:xfrm>
          <a:off x="11211598" y="894791"/>
          <a:ext cx="2323202"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出面期間をご入力ください。</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カレンダーへ反映されます。</a:t>
          </a:r>
          <a:endParaRPr kumimoji="1" lang="en-US" altLang="ja-JP"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fPrintsWithSheet="0"/>
  </xdr:twoCellAnchor>
</xdr:wsDr>
</file>

<file path=xl/drawings/drawing21.xml><?xml version="1.0" encoding="utf-8"?>
<xdr:wsDr xmlns:xdr="http://schemas.openxmlformats.org/drawingml/2006/spreadsheetDrawing" xmlns:a="http://schemas.openxmlformats.org/drawingml/2006/main">
  <xdr:twoCellAnchor>
    <xdr:from>
      <xdr:col>0</xdr:col>
      <xdr:colOff>304800</xdr:colOff>
      <xdr:row>0</xdr:row>
      <xdr:rowOff>53340</xdr:rowOff>
    </xdr:from>
    <xdr:to>
      <xdr:col>9</xdr:col>
      <xdr:colOff>170503</xdr:colOff>
      <xdr:row>0</xdr:row>
      <xdr:rowOff>396240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BADC49B1-842A-4B94-BB08-29389B2B67B1}"/>
            </a:ext>
          </a:extLst>
        </xdr:cNvPr>
        <xdr:cNvSpPr/>
      </xdr:nvSpPr>
      <xdr:spPr>
        <a:xfrm>
          <a:off x="304800" y="53340"/>
          <a:ext cx="2866078"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9</xdr:col>
      <xdr:colOff>240030</xdr:colOff>
      <xdr:row>0</xdr:row>
      <xdr:rowOff>53340</xdr:rowOff>
    </xdr:from>
    <xdr:to>
      <xdr:col>15</xdr:col>
      <xdr:colOff>272416</xdr:colOff>
      <xdr:row>0</xdr:row>
      <xdr:rowOff>396240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F4B38B9E-2F28-4009-B653-B8D22B9AA22C}"/>
            </a:ext>
          </a:extLst>
        </xdr:cNvPr>
        <xdr:cNvSpPr/>
      </xdr:nvSpPr>
      <xdr:spPr>
        <a:xfrm>
          <a:off x="3240405" y="53340"/>
          <a:ext cx="2032636"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16</xdr:col>
      <xdr:colOff>57151</xdr:colOff>
      <xdr:row>0</xdr:row>
      <xdr:rowOff>53340</xdr:rowOff>
    </xdr:from>
    <xdr:to>
      <xdr:col>28</xdr:col>
      <xdr:colOff>47625</xdr:colOff>
      <xdr:row>0</xdr:row>
      <xdr:rowOff>396240</xdr:rowOff>
    </xdr:to>
    <xdr:sp macro="" textlink="">
      <xdr:nvSpPr>
        <xdr:cNvPr id="2" name="正方形/長方形 1">
          <a:hlinkClick xmlns:r="http://schemas.openxmlformats.org/officeDocument/2006/relationships" r:id="rId3"/>
          <a:extLst>
            <a:ext uri="{FF2B5EF4-FFF2-40B4-BE49-F238E27FC236}">
              <a16:creationId xmlns:a16="http://schemas.microsoft.com/office/drawing/2014/main" id="{D144FF23-11C6-49F3-9BF3-5A9934E81663}"/>
            </a:ext>
          </a:extLst>
        </xdr:cNvPr>
        <xdr:cNvSpPr/>
      </xdr:nvSpPr>
      <xdr:spPr>
        <a:xfrm>
          <a:off x="5391151" y="53340"/>
          <a:ext cx="4162424"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③出面明細書（指定様式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一般諸工事・その他）へ移動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28</xdr:col>
      <xdr:colOff>0</xdr:colOff>
      <xdr:row>5</xdr:row>
      <xdr:rowOff>0</xdr:rowOff>
    </xdr:from>
    <xdr:to>
      <xdr:col>40</xdr:col>
      <xdr:colOff>85725</xdr:colOff>
      <xdr:row>11</xdr:row>
      <xdr:rowOff>19050</xdr:rowOff>
    </xdr:to>
    <xdr:pic>
      <xdr:nvPicPr>
        <xdr:cNvPr id="7" name="図 6">
          <a:extLst>
            <a:ext uri="{FF2B5EF4-FFF2-40B4-BE49-F238E27FC236}">
              <a16:creationId xmlns:a16="http://schemas.microsoft.com/office/drawing/2014/main" id="{F8B86AB7-E193-239D-AD45-8F45CE754595}"/>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9563100" y="1379220"/>
          <a:ext cx="4579620" cy="144018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2.xml><?xml version="1.0" encoding="utf-8"?>
<xdr:wsDr xmlns:xdr="http://schemas.openxmlformats.org/drawingml/2006/spreadsheetDrawing" xmlns:a="http://schemas.openxmlformats.org/drawingml/2006/main">
  <xdr:twoCellAnchor>
    <xdr:from>
      <xdr:col>4</xdr:col>
      <xdr:colOff>71046</xdr:colOff>
      <xdr:row>1</xdr:row>
      <xdr:rowOff>201930</xdr:rowOff>
    </xdr:from>
    <xdr:to>
      <xdr:col>12</xdr:col>
      <xdr:colOff>154255</xdr:colOff>
      <xdr:row>2</xdr:row>
      <xdr:rowOff>247762</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CA71F5D-4BAD-4B58-B344-261C7868A456}"/>
            </a:ext>
          </a:extLst>
        </xdr:cNvPr>
        <xdr:cNvSpPr/>
      </xdr:nvSpPr>
      <xdr:spPr>
        <a:xfrm>
          <a:off x="1270075" y="493283"/>
          <a:ext cx="2862268" cy="33718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12</xdr:col>
      <xdr:colOff>235211</xdr:colOff>
      <xdr:row>1</xdr:row>
      <xdr:rowOff>198120</xdr:rowOff>
    </xdr:from>
    <xdr:to>
      <xdr:col>20</xdr:col>
      <xdr:colOff>314610</xdr:colOff>
      <xdr:row>2</xdr:row>
      <xdr:rowOff>247762</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D6857A14-8A06-4B6A-ABD5-3E20CBB182B2}"/>
            </a:ext>
          </a:extLst>
        </xdr:cNvPr>
        <xdr:cNvSpPr/>
      </xdr:nvSpPr>
      <xdr:spPr>
        <a:xfrm>
          <a:off x="4213299" y="489473"/>
          <a:ext cx="2858458" cy="34099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p>
      </xdr:txBody>
    </xdr:sp>
    <xdr:clientData fPrintsWithSheet="0"/>
  </xdr:twoCellAnchor>
  <xdr:twoCellAnchor>
    <xdr:from>
      <xdr:col>21</xdr:col>
      <xdr:colOff>67236</xdr:colOff>
      <xdr:row>1</xdr:row>
      <xdr:rowOff>192405</xdr:rowOff>
    </xdr:from>
    <xdr:to>
      <xdr:col>31</xdr:col>
      <xdr:colOff>239132</xdr:colOff>
      <xdr:row>2</xdr:row>
      <xdr:rowOff>243952</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D9E3FBF6-ACA2-4124-80EC-E300E1E3DE48}"/>
            </a:ext>
          </a:extLst>
        </xdr:cNvPr>
        <xdr:cNvSpPr/>
      </xdr:nvSpPr>
      <xdr:spPr>
        <a:xfrm>
          <a:off x="7171765" y="483758"/>
          <a:ext cx="364572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③請求書（指定様式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一般諸工事・その他）へ移動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32</xdr:col>
      <xdr:colOff>0</xdr:colOff>
      <xdr:row>3</xdr:row>
      <xdr:rowOff>0</xdr:rowOff>
    </xdr:from>
    <xdr:to>
      <xdr:col>47</xdr:col>
      <xdr:colOff>76200</xdr:colOff>
      <xdr:row>11</xdr:row>
      <xdr:rowOff>30480</xdr:rowOff>
    </xdr:to>
    <xdr:pic>
      <xdr:nvPicPr>
        <xdr:cNvPr id="3" name="図 2">
          <a:extLst>
            <a:ext uri="{FF2B5EF4-FFF2-40B4-BE49-F238E27FC236}">
              <a16:creationId xmlns:a16="http://schemas.microsoft.com/office/drawing/2014/main" id="{E824B5D9-ED99-8543-B019-80A9F64D229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0789920" y="868680"/>
          <a:ext cx="5219700" cy="23469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3.xml><?xml version="1.0" encoding="utf-8"?>
<xdr:wsDr xmlns:xdr="http://schemas.openxmlformats.org/drawingml/2006/spreadsheetDrawing" xmlns:a="http://schemas.openxmlformats.org/drawingml/2006/main">
  <xdr:twoCellAnchor>
    <xdr:from>
      <xdr:col>5</xdr:col>
      <xdr:colOff>148590</xdr:colOff>
      <xdr:row>0</xdr:row>
      <xdr:rowOff>53340</xdr:rowOff>
    </xdr:from>
    <xdr:to>
      <xdr:col>14</xdr:col>
      <xdr:colOff>25723</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6A0313FE-6357-464C-9231-7B0EE096AA5E}"/>
            </a:ext>
          </a:extLst>
        </xdr:cNvPr>
        <xdr:cNvSpPr/>
      </xdr:nvSpPr>
      <xdr:spPr>
        <a:xfrm>
          <a:off x="1815465" y="57150"/>
          <a:ext cx="2873698"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14</xdr:col>
      <xdr:colOff>95249</xdr:colOff>
      <xdr:row>0</xdr:row>
      <xdr:rowOff>53340</xdr:rowOff>
    </xdr:from>
    <xdr:to>
      <xdr:col>22</xdr:col>
      <xdr:colOff>268604</xdr:colOff>
      <xdr:row>0</xdr:row>
      <xdr:rowOff>396240</xdr:rowOff>
    </xdr:to>
    <xdr:sp macro="" textlink="">
      <xdr:nvSpPr>
        <xdr:cNvPr id="3" name="正方形/長方形 2">
          <a:hlinkClick xmlns:r="http://schemas.openxmlformats.org/officeDocument/2006/relationships" r:id="rId2"/>
          <a:extLst>
            <a:ext uri="{FF2B5EF4-FFF2-40B4-BE49-F238E27FC236}">
              <a16:creationId xmlns:a16="http://schemas.microsoft.com/office/drawing/2014/main" id="{F9654B3F-D46C-4453-9A3A-C53A59B417EA}"/>
            </a:ext>
          </a:extLst>
        </xdr:cNvPr>
        <xdr:cNvSpPr/>
      </xdr:nvSpPr>
      <xdr:spPr>
        <a:xfrm>
          <a:off x="4766309" y="57150"/>
          <a:ext cx="2836545"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dr:col>6</xdr:col>
      <xdr:colOff>723900</xdr:colOff>
      <xdr:row>0</xdr:row>
      <xdr:rowOff>57150</xdr:rowOff>
    </xdr:from>
    <xdr:to>
      <xdr:col>15</xdr:col>
      <xdr:colOff>168598</xdr:colOff>
      <xdr:row>0</xdr:row>
      <xdr:rowOff>396240</xdr:rowOff>
    </xdr:to>
    <xdr:sp macro="" textlink="">
      <xdr:nvSpPr>
        <xdr:cNvPr id="2" name="正方形/長方形 1">
          <a:hlinkClick xmlns:r="http://schemas.openxmlformats.org/officeDocument/2006/relationships" r:id="rId1"/>
          <a:extLst>
            <a:ext uri="{FF2B5EF4-FFF2-40B4-BE49-F238E27FC236}">
              <a16:creationId xmlns:a16="http://schemas.microsoft.com/office/drawing/2014/main" id="{0184268E-2ECE-4FA4-BA8C-661078159DAC}"/>
            </a:ext>
          </a:extLst>
        </xdr:cNvPr>
        <xdr:cNvSpPr/>
      </xdr:nvSpPr>
      <xdr:spPr>
        <a:xfrm>
          <a:off x="4657725" y="53340"/>
          <a:ext cx="2858458" cy="34671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oneCellAnchor>
    <xdr:from>
      <xdr:col>34</xdr:col>
      <xdr:colOff>246530</xdr:colOff>
      <xdr:row>15</xdr:row>
      <xdr:rowOff>414617</xdr:rowOff>
    </xdr:from>
    <xdr:ext cx="3201243" cy="611175"/>
    <xdr:sp macro="" textlink="">
      <xdr:nvSpPr>
        <xdr:cNvPr id="3" name="shpSquare01" descr="付箋検索用文字列">
          <a:extLst>
            <a:ext uri="{FF2B5EF4-FFF2-40B4-BE49-F238E27FC236}">
              <a16:creationId xmlns:a16="http://schemas.microsoft.com/office/drawing/2014/main" id="{F52BF8A8-C550-428F-8A48-5DD3D1D5B4FF}"/>
            </a:ext>
          </a:extLst>
        </xdr:cNvPr>
        <xdr:cNvSpPr/>
      </xdr:nvSpPr>
      <xdr:spPr>
        <a:xfrm>
          <a:off x="14298706" y="3877235"/>
          <a:ext cx="3201243" cy="611175"/>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non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諸経費・立替費用については下部の</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b="1">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経費及び立替費　</a:t>
          </a:r>
          <a:r>
            <a:rPr kumimoji="1" lang="ja-JP" altLang="en-US"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入力欄へ合計金額ご入力ください。</a:t>
          </a:r>
          <a:endParaRPr kumimoji="1" lang="en-US" altLang="ja-JP" sz="1100" b="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oneCellAnchor>
  <xdr:oneCellAnchor>
    <xdr:from>
      <xdr:col>34</xdr:col>
      <xdr:colOff>246530</xdr:colOff>
      <xdr:row>19</xdr:row>
      <xdr:rowOff>147469</xdr:rowOff>
    </xdr:from>
    <xdr:ext cx="4293870" cy="3172902"/>
    <xdr:sp macro="" textlink="">
      <xdr:nvSpPr>
        <xdr:cNvPr id="4" name="shpSquare01" descr="付箋検索用文字列">
          <a:extLst>
            <a:ext uri="{FF2B5EF4-FFF2-40B4-BE49-F238E27FC236}">
              <a16:creationId xmlns:a16="http://schemas.microsoft.com/office/drawing/2014/main" id="{7A7977A3-410B-4CA7-9245-E21869466A49}"/>
            </a:ext>
          </a:extLst>
        </xdr:cNvPr>
        <xdr:cNvSpPr/>
      </xdr:nvSpPr>
      <xdr:spPr>
        <a:xfrm>
          <a:off x="14298706" y="4730675"/>
          <a:ext cx="4293870" cy="3172902"/>
        </a:xfrm>
        <a:prstGeom prst="rect">
          <a:avLst/>
        </a:prstGeom>
        <a:ln w="9525"/>
        <a:effectLst>
          <a:outerShdw blurRad="50800" dist="38100" dir="2700000" algn="tl" rotWithShape="0">
            <a:prstClr val="black">
              <a:alpha val="40000"/>
            </a:prstClr>
          </a:outerShdw>
        </a:effectLst>
      </xdr:spPr>
      <xdr:style>
        <a:lnRef idx="2">
          <a:schemeClr val="dk1"/>
        </a:lnRef>
        <a:fillRef idx="1">
          <a:schemeClr val="lt1"/>
        </a:fillRef>
        <a:effectRef idx="0">
          <a:schemeClr val="dk1"/>
        </a:effectRef>
        <a:fontRef idx="minor">
          <a:schemeClr val="dk1"/>
        </a:fontRef>
      </xdr:style>
      <xdr:txBody>
        <a:bodyPr vertOverflow="clip" horzOverflow="clip" wrap="square" lIns="72000" tIns="72000" rIns="72000" bIns="72000" rtlCol="0" anchor="t">
          <a:spAutoFit/>
        </a:bodyPr>
        <a:lstStyle/>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■会費</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協力会員　　支払総額（税込）の</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2</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1000</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0.2</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非協力会員　支払総額（税込）の</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3</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1000</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0.3</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p>
        <a:p>
          <a:pPr marL="0" indent="0" algn="l"/>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会員・非会員に関わらず会費が</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1,000</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円を下回る場合は一律</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1,000</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円をご負担いただきます。</a:t>
          </a:r>
        </a:p>
        <a:p>
          <a:pPr marL="0" indent="0" algn="l"/>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■対象のお支払い</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・建設工事（請負・労務</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材工一式含む）</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建設業種</a:t>
          </a:r>
          <a:r>
            <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29</a:t>
          </a:r>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種にあたる</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・除草業務</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・土地調査・測量</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・設計、積算業務</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・製図業務</a:t>
          </a:r>
        </a:p>
        <a:p>
          <a:pPr marL="0" indent="0" algn="l"/>
          <a:r>
            <a:rPr kumimoji="1" lang="ja-JP" altLang="en-US"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rPr>
            <a:t>・現場管理</a:t>
          </a:r>
          <a:endParaRPr kumimoji="1" lang="en-US" altLang="ja-JP" sz="1100">
            <a:ln>
              <a:noFill/>
            </a:ln>
            <a:solidFill>
              <a:sysClr val="windowText" lastClr="000000"/>
            </a:solidFill>
            <a:latin typeface="Meiryo UI" panose="020B0604030504040204" pitchFamily="50" charset="-128"/>
            <a:ea typeface="Meiryo UI" panose="020B0604030504040204" pitchFamily="50" charset="-128"/>
            <a:cs typeface="+mn-cs"/>
            <a:sym typeface="Meiryo UI" panose="020B060403050404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0</xdr:col>
      <xdr:colOff>57150</xdr:colOff>
      <xdr:row>0</xdr:row>
      <xdr:rowOff>112511</xdr:rowOff>
    </xdr:from>
    <xdr:to>
      <xdr:col>26</xdr:col>
      <xdr:colOff>224790</xdr:colOff>
      <xdr:row>0</xdr:row>
      <xdr:rowOff>436511</xdr:rowOff>
    </xdr:to>
    <xdr:grpSp>
      <xdr:nvGrpSpPr>
        <xdr:cNvPr id="11" name="グループ化 10">
          <a:extLst>
            <a:ext uri="{FF2B5EF4-FFF2-40B4-BE49-F238E27FC236}">
              <a16:creationId xmlns:a16="http://schemas.microsoft.com/office/drawing/2014/main" id="{BAD41C6D-FAF1-6E89-7161-E76FDC99F6BB}"/>
            </a:ext>
          </a:extLst>
        </xdr:cNvPr>
        <xdr:cNvGrpSpPr/>
      </xdr:nvGrpSpPr>
      <xdr:grpSpPr>
        <a:xfrm>
          <a:off x="53340" y="112511"/>
          <a:ext cx="9344025" cy="327810"/>
          <a:chOff x="57150" y="112511"/>
          <a:chExt cx="9225915" cy="324000"/>
        </a:xfrm>
      </xdr:grpSpPr>
      <xdr:sp macro="" textlink="">
        <xdr:nvSpPr>
          <xdr:cNvPr id="3" name="正方形/長方形 2">
            <a:hlinkClick xmlns:r="http://schemas.openxmlformats.org/officeDocument/2006/relationships" r:id="rId1"/>
            <a:extLst>
              <a:ext uri="{FF2B5EF4-FFF2-40B4-BE49-F238E27FC236}">
                <a16:creationId xmlns:a16="http://schemas.microsoft.com/office/drawing/2014/main" id="{8E3FCDCB-4036-FA9E-7671-B78120645009}"/>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4" name="正方形/長方形 3">
            <a:hlinkClick xmlns:r="http://schemas.openxmlformats.org/officeDocument/2006/relationships" r:id="rId2"/>
            <a:extLst>
              <a:ext uri="{FF2B5EF4-FFF2-40B4-BE49-F238E27FC236}">
                <a16:creationId xmlns:a16="http://schemas.microsoft.com/office/drawing/2014/main" id="{11C79DC5-9176-4F7D-AB70-DCEB97AA5017}"/>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5" name="正方形/長方形 4">
            <a:hlinkClick xmlns:r="http://schemas.openxmlformats.org/officeDocument/2006/relationships" r:id="rId3"/>
            <a:extLst>
              <a:ext uri="{FF2B5EF4-FFF2-40B4-BE49-F238E27FC236}">
                <a16:creationId xmlns:a16="http://schemas.microsoft.com/office/drawing/2014/main" id="{DC841031-37A3-47F2-9192-49F990608290}"/>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6" name="正方形/長方形 5">
            <a:hlinkClick xmlns:r="http://schemas.openxmlformats.org/officeDocument/2006/relationships" r:id="rId4"/>
            <a:extLst>
              <a:ext uri="{FF2B5EF4-FFF2-40B4-BE49-F238E27FC236}">
                <a16:creationId xmlns:a16="http://schemas.microsoft.com/office/drawing/2014/main" id="{5A571B31-97AF-45FA-8547-CF0E6552CD6F}"/>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1</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215265</xdr:colOff>
      <xdr:row>14</xdr:row>
      <xdr:rowOff>114300</xdr:rowOff>
    </xdr:to>
    <xdr:pic>
      <xdr:nvPicPr>
        <xdr:cNvPr id="22" name="図 21">
          <a:extLst>
            <a:ext uri="{FF2B5EF4-FFF2-40B4-BE49-F238E27FC236}">
              <a16:creationId xmlns:a16="http://schemas.microsoft.com/office/drawing/2014/main" id="{432F8360-5E34-AB04-AE29-62C5DA04027B}"/>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73AFED62-3A4C-4CC7-925B-457A4B1A4AF8}"/>
            </a:ext>
          </a:extLst>
        </xdr:cNvPr>
        <xdr:cNvSpPr/>
      </xdr:nvSpPr>
      <xdr:spPr>
        <a:xfrm>
          <a:off x="1508760" y="60960"/>
          <a:ext cx="2866078" cy="32004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A68FCB15-2184-44B9-9A19-FE64C83B9747}"/>
            </a:ext>
          </a:extLst>
        </xdr:cNvPr>
        <xdr:cNvSpPr/>
      </xdr:nvSpPr>
      <xdr:spPr>
        <a:xfrm>
          <a:off x="4454368" y="38100"/>
          <a:ext cx="284988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314325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E0318226-A633-4E5A-A746-7301031ED950}"/>
            </a:ext>
          </a:extLst>
        </xdr:cNvPr>
        <xdr:cNvSpPr/>
      </xdr:nvSpPr>
      <xdr:spPr>
        <a:xfrm>
          <a:off x="7336633" y="38100"/>
          <a:ext cx="331231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1</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9" name="図 8">
          <a:extLst>
            <a:ext uri="{FF2B5EF4-FFF2-40B4-BE49-F238E27FC236}">
              <a16:creationId xmlns:a16="http://schemas.microsoft.com/office/drawing/2014/main" id="{33E81CFF-9FE5-A33D-C19F-B19198543C6E}"/>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04722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34290</xdr:colOff>
      <xdr:row>0</xdr:row>
      <xdr:rowOff>97155</xdr:rowOff>
    </xdr:from>
    <xdr:to>
      <xdr:col>26</xdr:col>
      <xdr:colOff>209550</xdr:colOff>
      <xdr:row>0</xdr:row>
      <xdr:rowOff>411630</xdr:rowOff>
    </xdr:to>
    <xdr:grpSp>
      <xdr:nvGrpSpPr>
        <xdr:cNvPr id="2" name="グループ化 1">
          <a:extLst>
            <a:ext uri="{FF2B5EF4-FFF2-40B4-BE49-F238E27FC236}">
              <a16:creationId xmlns:a16="http://schemas.microsoft.com/office/drawing/2014/main" id="{F16B3FF7-5725-4472-AEE7-88A878C6CFE4}"/>
            </a:ext>
          </a:extLst>
        </xdr:cNvPr>
        <xdr:cNvGrpSpPr/>
      </xdr:nvGrpSpPr>
      <xdr:grpSpPr>
        <a:xfrm>
          <a:off x="34290" y="93345"/>
          <a:ext cx="9344025" cy="31638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9DB3280E-6AFC-D829-282C-001537860E24}"/>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2B22B95F-1D48-AB96-8461-58A5B4FCEAC8}"/>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96227BF8-10E2-D3BD-52D9-486D8674A1F1}"/>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933341DC-FB3F-D0D5-C75B-12EFBCB43210}"/>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2</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220980</xdr:colOff>
      <xdr:row>14</xdr:row>
      <xdr:rowOff>114300</xdr:rowOff>
    </xdr:to>
    <xdr:pic>
      <xdr:nvPicPr>
        <xdr:cNvPr id="4" name="図 3">
          <a:extLst>
            <a:ext uri="{FF2B5EF4-FFF2-40B4-BE49-F238E27FC236}">
              <a16:creationId xmlns:a16="http://schemas.microsoft.com/office/drawing/2014/main" id="{9E3B82B2-58C2-43F5-1864-8D33EEF4F5E3}"/>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D18587AC-D84F-4911-9D39-2B6DC11CB049}"/>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81D3DBA7-5DB1-4A48-915E-A57FB68C2562}"/>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295275</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77D688AA-DF3C-4346-8D21-3B430DC59A9A}"/>
            </a:ext>
          </a:extLst>
        </xdr:cNvPr>
        <xdr:cNvSpPr/>
      </xdr:nvSpPr>
      <xdr:spPr>
        <a:xfrm>
          <a:off x="7336633" y="38100"/>
          <a:ext cx="3293267"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①請求書（指定様式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請負）</a:t>
          </a:r>
          <a:r>
            <a:rPr kumimoji="1" lang="en-US" altLang="ja-JP" sz="1200" b="1">
              <a:solidFill>
                <a:srgbClr val="0070C0"/>
              </a:solidFill>
              <a:latin typeface="Meiryo UI" panose="020B0604030504040204" pitchFamily="50" charset="-128"/>
              <a:ea typeface="Meiryo UI" panose="020B0604030504040204" pitchFamily="50" charset="-128"/>
            </a:rPr>
            <a:t>2</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6" name="図 5">
          <a:extLst>
            <a:ext uri="{FF2B5EF4-FFF2-40B4-BE49-F238E27FC236}">
              <a16:creationId xmlns:a16="http://schemas.microsoft.com/office/drawing/2014/main" id="{6C06AB4A-0CE8-03EF-DB1B-28BEF646F550}"/>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580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53340</xdr:colOff>
      <xdr:row>0</xdr:row>
      <xdr:rowOff>97155</xdr:rowOff>
    </xdr:from>
    <xdr:to>
      <xdr:col>26</xdr:col>
      <xdr:colOff>207645</xdr:colOff>
      <xdr:row>0</xdr:row>
      <xdr:rowOff>407820</xdr:rowOff>
    </xdr:to>
    <xdr:grpSp>
      <xdr:nvGrpSpPr>
        <xdr:cNvPr id="2" name="グループ化 1">
          <a:extLst>
            <a:ext uri="{FF2B5EF4-FFF2-40B4-BE49-F238E27FC236}">
              <a16:creationId xmlns:a16="http://schemas.microsoft.com/office/drawing/2014/main" id="{02CB0320-DF8B-4E89-B2E6-159D4378AFA1}"/>
            </a:ext>
          </a:extLst>
        </xdr:cNvPr>
        <xdr:cNvGrpSpPr/>
      </xdr:nvGrpSpPr>
      <xdr:grpSpPr>
        <a:xfrm>
          <a:off x="57150" y="93345"/>
          <a:ext cx="9326880" cy="312570"/>
          <a:chOff x="57150" y="112511"/>
          <a:chExt cx="9225915" cy="324000"/>
        </a:xfrm>
      </xdr:grpSpPr>
      <xdr:sp macro="" textlink="">
        <xdr:nvSpPr>
          <xdr:cNvPr id="10" name="正方形/長方形 9">
            <a:hlinkClick xmlns:r="http://schemas.openxmlformats.org/officeDocument/2006/relationships" r:id="rId1"/>
            <a:extLst>
              <a:ext uri="{FF2B5EF4-FFF2-40B4-BE49-F238E27FC236}">
                <a16:creationId xmlns:a16="http://schemas.microsoft.com/office/drawing/2014/main" id="{471CF41A-F131-40DE-B016-C71716F6DB51}"/>
              </a:ext>
            </a:extLst>
          </xdr:cNvPr>
          <xdr:cNvSpPr/>
        </xdr:nvSpPr>
        <xdr:spPr>
          <a:xfrm>
            <a:off x="57150" y="123941"/>
            <a:ext cx="2343188" cy="31257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基本情報</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必須</a:t>
            </a:r>
            <a:r>
              <a:rPr kumimoji="1" lang="en-US" altLang="ja-JP" sz="1200" b="1">
                <a:solidFill>
                  <a:srgbClr val="0070C0"/>
                </a:solidFill>
                <a:latin typeface="Meiryo UI" panose="020B0604030504040204" pitchFamily="50" charset="-128"/>
                <a:ea typeface="Meiryo UI" panose="020B0604030504040204" pitchFamily="50" charset="-128"/>
              </a:rPr>
              <a:t>)</a:t>
            </a:r>
            <a:r>
              <a:rPr kumimoji="1" lang="ja-JP" altLang="en-US" sz="1200" b="1">
                <a:solidFill>
                  <a:srgbClr val="0070C0"/>
                </a:solidFill>
                <a:latin typeface="Meiryo UI" panose="020B0604030504040204" pitchFamily="50" charset="-128"/>
                <a:ea typeface="Meiryo UI" panose="020B0604030504040204" pitchFamily="50" charset="-128"/>
              </a:rPr>
              <a:t>シートへ移動</a:t>
            </a:r>
          </a:p>
        </xdr:txBody>
      </xdr:sp>
      <xdr:sp macro="" textlink="">
        <xdr:nvSpPr>
          <xdr:cNvPr id="11" name="正方形/長方形 10">
            <a:hlinkClick xmlns:r="http://schemas.openxmlformats.org/officeDocument/2006/relationships" r:id="rId2"/>
            <a:extLst>
              <a:ext uri="{FF2B5EF4-FFF2-40B4-BE49-F238E27FC236}">
                <a16:creationId xmlns:a16="http://schemas.microsoft.com/office/drawing/2014/main" id="{57A6525A-FE3E-FBBD-5DCB-B136ADF7E135}"/>
              </a:ext>
            </a:extLst>
          </xdr:cNvPr>
          <xdr:cNvSpPr/>
        </xdr:nvSpPr>
        <xdr:spPr>
          <a:xfrm>
            <a:off x="2438305" y="122036"/>
            <a:ext cx="1716920" cy="314475"/>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2" name="正方形/長方形 11">
            <a:hlinkClick xmlns:r="http://schemas.openxmlformats.org/officeDocument/2006/relationships" r:id="rId3"/>
            <a:extLst>
              <a:ext uri="{FF2B5EF4-FFF2-40B4-BE49-F238E27FC236}">
                <a16:creationId xmlns:a16="http://schemas.microsoft.com/office/drawing/2014/main" id="{23347F12-3586-0650-C0E2-93C041FAB6AC}"/>
              </a:ext>
            </a:extLst>
          </xdr:cNvPr>
          <xdr:cNvSpPr/>
        </xdr:nvSpPr>
        <xdr:spPr>
          <a:xfrm>
            <a:off x="4231297" y="112511"/>
            <a:ext cx="2494358"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①出面明細書（指定様式</a:t>
            </a:r>
            <a:r>
              <a:rPr kumimoji="1" lang="en-US" altLang="ja-JP" sz="1200" b="1">
                <a:solidFill>
                  <a:srgbClr val="0070C0"/>
                </a:solidFill>
                <a:latin typeface="Meiryo UI" panose="020B0604030504040204" pitchFamily="50" charset="-128"/>
                <a:ea typeface="Meiryo UI" panose="020B0604030504040204" pitchFamily="50" charset="-128"/>
              </a:rPr>
              <a:t>_</a:t>
            </a:r>
            <a:r>
              <a:rPr kumimoji="1" lang="ja-JP" altLang="en-US" sz="1200" b="1">
                <a:solidFill>
                  <a:srgbClr val="0070C0"/>
                </a:solidFill>
                <a:latin typeface="Meiryo UI" panose="020B0604030504040204" pitchFamily="50" charset="-128"/>
                <a:ea typeface="Meiryo UI" panose="020B0604030504040204" pitchFamily="50" charset="-128"/>
              </a:rPr>
              <a:t>労務）</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sp macro="" textlink="">
        <xdr:nvSpPr>
          <xdr:cNvPr id="13" name="正方形/長方形 12">
            <a:hlinkClick xmlns:r="http://schemas.openxmlformats.org/officeDocument/2006/relationships" r:id="rId4"/>
            <a:extLst>
              <a:ext uri="{FF2B5EF4-FFF2-40B4-BE49-F238E27FC236}">
                <a16:creationId xmlns:a16="http://schemas.microsoft.com/office/drawing/2014/main" id="{EF0F4D49-497C-BDF2-6815-B2C35DD432FB}"/>
              </a:ext>
            </a:extLst>
          </xdr:cNvPr>
          <xdr:cNvSpPr/>
        </xdr:nvSpPr>
        <xdr:spPr>
          <a:xfrm>
            <a:off x="6784578" y="112511"/>
            <a:ext cx="2498487" cy="3240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200" b="1">
                <a:solidFill>
                  <a:srgbClr val="0070C0"/>
                </a:solidFill>
                <a:latin typeface="Meiryo UI" panose="020B0604030504040204" pitchFamily="50" charset="-128"/>
                <a:ea typeface="Meiryo UI" panose="020B0604030504040204" pitchFamily="50" charset="-128"/>
              </a:rPr>
              <a:t>①物品請求　内訳書</a:t>
            </a:r>
            <a:r>
              <a:rPr kumimoji="1" lang="en-US" altLang="ja-JP" sz="1200" b="1">
                <a:solidFill>
                  <a:srgbClr val="0070C0"/>
                </a:solidFill>
                <a:latin typeface="Meiryo UI" panose="020B0604030504040204" pitchFamily="50" charset="-128"/>
                <a:ea typeface="Meiryo UI" panose="020B0604030504040204" pitchFamily="50" charset="-128"/>
              </a:rPr>
              <a:t>3</a:t>
            </a:r>
            <a:r>
              <a:rPr kumimoji="1" lang="ja-JP" altLang="en-US" sz="1200" b="1">
                <a:solidFill>
                  <a:srgbClr val="0070C0"/>
                </a:solidFill>
                <a:latin typeface="Meiryo UI" panose="020B0604030504040204" pitchFamily="50" charset="-128"/>
                <a:ea typeface="Meiryo UI" panose="020B0604030504040204" pitchFamily="50" charset="-128"/>
              </a:rPr>
              <a:t>へ移動</a:t>
            </a:r>
            <a:endParaRPr kumimoji="1" lang="en-US" altLang="ja-JP" sz="1200" b="1">
              <a:solidFill>
                <a:srgbClr val="0070C0"/>
              </a:solidFill>
              <a:latin typeface="Meiryo UI" panose="020B0604030504040204" pitchFamily="50" charset="-128"/>
              <a:ea typeface="Meiryo UI" panose="020B0604030504040204" pitchFamily="50" charset="-128"/>
            </a:endParaRPr>
          </a:p>
        </xdr:txBody>
      </xdr:sp>
    </xdr:grpSp>
    <xdr:clientData fPrintsWithSheet="0"/>
  </xdr:twoCellAnchor>
  <xdr:twoCellAnchor editAs="oneCell">
    <xdr:from>
      <xdr:col>26</xdr:col>
      <xdr:colOff>0</xdr:colOff>
      <xdr:row>5</xdr:row>
      <xdr:rowOff>0</xdr:rowOff>
    </xdr:from>
    <xdr:to>
      <xdr:col>40</xdr:col>
      <xdr:colOff>220980</xdr:colOff>
      <xdr:row>14</xdr:row>
      <xdr:rowOff>114300</xdr:rowOff>
    </xdr:to>
    <xdr:pic>
      <xdr:nvPicPr>
        <xdr:cNvPr id="4" name="図 3">
          <a:extLst>
            <a:ext uri="{FF2B5EF4-FFF2-40B4-BE49-F238E27FC236}">
              <a16:creationId xmlns:a16="http://schemas.microsoft.com/office/drawing/2014/main" id="{6C1E656D-A590-469A-AAE7-522C5F281F87}"/>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9212580" y="1424940"/>
          <a:ext cx="4579620" cy="225552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xdr:from>
      <xdr:col>4</xdr:col>
      <xdr:colOff>167640</xdr:colOff>
      <xdr:row>0</xdr:row>
      <xdr:rowOff>60960</xdr:rowOff>
    </xdr:from>
    <xdr:to>
      <xdr:col>13</xdr:col>
      <xdr:colOff>16198</xdr:colOff>
      <xdr:row>0</xdr:row>
      <xdr:rowOff>381000</xdr:rowOff>
    </xdr:to>
    <xdr:sp macro="" textlink="">
      <xdr:nvSpPr>
        <xdr:cNvPr id="3" name="正方形/長方形 2">
          <a:hlinkClick xmlns:r="http://schemas.openxmlformats.org/officeDocument/2006/relationships" r:id="rId1"/>
          <a:extLst>
            <a:ext uri="{FF2B5EF4-FFF2-40B4-BE49-F238E27FC236}">
              <a16:creationId xmlns:a16="http://schemas.microsoft.com/office/drawing/2014/main" id="{1CF96A8C-77FA-4DDC-89C4-7266F2FC9146}"/>
            </a:ext>
          </a:extLst>
        </xdr:cNvPr>
        <xdr:cNvSpPr/>
      </xdr:nvSpPr>
      <xdr:spPr>
        <a:xfrm>
          <a:off x="1504950" y="57150"/>
          <a:ext cx="2848933" cy="32385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基本情報</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必須</a:t>
          </a:r>
          <a:r>
            <a:rPr kumimoji="1" lang="en-US" altLang="ja-JP" sz="1400" b="1">
              <a:solidFill>
                <a:srgbClr val="0070C0"/>
              </a:solidFill>
              <a:latin typeface="Meiryo UI" panose="020B0604030504040204" pitchFamily="50" charset="-128"/>
              <a:ea typeface="Meiryo UI" panose="020B0604030504040204" pitchFamily="50" charset="-128"/>
            </a:rPr>
            <a:t>)</a:t>
          </a:r>
          <a:r>
            <a:rPr kumimoji="1" lang="ja-JP" altLang="en-US" sz="1400" b="1">
              <a:solidFill>
                <a:srgbClr val="0070C0"/>
              </a:solidFill>
              <a:latin typeface="Meiryo UI" panose="020B0604030504040204" pitchFamily="50" charset="-128"/>
              <a:ea typeface="Meiryo UI" panose="020B0604030504040204" pitchFamily="50" charset="-128"/>
            </a:rPr>
            <a:t>シートへ移動</a:t>
          </a:r>
        </a:p>
      </xdr:txBody>
    </xdr:sp>
    <xdr:clientData fPrintsWithSheet="0"/>
  </xdr:twoCellAnchor>
  <xdr:twoCellAnchor>
    <xdr:from>
      <xdr:col>13</xdr:col>
      <xdr:colOff>95728</xdr:colOff>
      <xdr:row>0</xdr:row>
      <xdr:rowOff>38100</xdr:rowOff>
    </xdr:from>
    <xdr:to>
      <xdr:col>21</xdr:col>
      <xdr:colOff>263368</xdr:colOff>
      <xdr:row>0</xdr:row>
      <xdr:rowOff>381000</xdr:rowOff>
    </xdr:to>
    <xdr:sp macro="" textlink="">
      <xdr:nvSpPr>
        <xdr:cNvPr id="4" name="正方形/長方形 3">
          <a:hlinkClick xmlns:r="http://schemas.openxmlformats.org/officeDocument/2006/relationships" r:id="rId2"/>
          <a:extLst>
            <a:ext uri="{FF2B5EF4-FFF2-40B4-BE49-F238E27FC236}">
              <a16:creationId xmlns:a16="http://schemas.microsoft.com/office/drawing/2014/main" id="{3C6F1D0C-4CBD-4128-BDFB-86C3FD1A91F0}"/>
            </a:ext>
          </a:extLst>
        </xdr:cNvPr>
        <xdr:cNvSpPr/>
      </xdr:nvSpPr>
      <xdr:spPr>
        <a:xfrm>
          <a:off x="4425793" y="38100"/>
          <a:ext cx="2838450"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請求書総括表へ移動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xdr:from>
      <xdr:col>22</xdr:col>
      <xdr:colOff>2383</xdr:colOff>
      <xdr:row>0</xdr:row>
      <xdr:rowOff>38100</xdr:rowOff>
    </xdr:from>
    <xdr:to>
      <xdr:col>31</xdr:col>
      <xdr:colOff>323850</xdr:colOff>
      <xdr:row>0</xdr:row>
      <xdr:rowOff>381000</xdr:rowOff>
    </xdr:to>
    <xdr:sp macro="" textlink="">
      <xdr:nvSpPr>
        <xdr:cNvPr id="5" name="正方形/長方形 4">
          <a:hlinkClick xmlns:r="http://schemas.openxmlformats.org/officeDocument/2006/relationships" r:id="rId3"/>
          <a:extLst>
            <a:ext uri="{FF2B5EF4-FFF2-40B4-BE49-F238E27FC236}">
              <a16:creationId xmlns:a16="http://schemas.microsoft.com/office/drawing/2014/main" id="{70D8F581-AFB8-4A7C-80FF-66BB8D3AA5BF}"/>
            </a:ext>
          </a:extLst>
        </xdr:cNvPr>
        <xdr:cNvSpPr/>
      </xdr:nvSpPr>
      <xdr:spPr>
        <a:xfrm>
          <a:off x="7336633" y="38100"/>
          <a:ext cx="3321842" cy="342900"/>
        </a:xfrm>
        <a:prstGeom prst="rect">
          <a:avLst/>
        </a:prstGeom>
        <a:solidFill>
          <a:schemeClr val="accent4"/>
        </a:solidFill>
        <a:ln>
          <a:noFill/>
        </a:ln>
        <a:scene3d>
          <a:camera prst="orthographicFront"/>
          <a:lightRig rig="threePt" dir="t"/>
        </a:scene3d>
        <a:sp3d>
          <a:bevelT/>
        </a:sp3d>
      </xdr:spPr>
      <xdr:style>
        <a:lnRef idx="0">
          <a:scrgbClr r="0" g="0" b="0"/>
        </a:lnRef>
        <a:fillRef idx="0">
          <a:scrgbClr r="0" g="0" b="0"/>
        </a:fillRef>
        <a:effectRef idx="0">
          <a:scrgbClr r="0" g="0" b="0"/>
        </a:effectRef>
        <a:fontRef idx="minor">
          <a:schemeClr val="lt1"/>
        </a:fontRef>
      </xdr:style>
      <xdr:txBody>
        <a:bodyPr vertOverflow="clip" horzOverflow="clip" rtlCol="0" anchor="ctr" anchorCtr="1"/>
        <a:lstStyle/>
        <a:p>
          <a:pPr algn="l"/>
          <a:r>
            <a:rPr kumimoji="1" lang="ja-JP" altLang="en-US" sz="1400" b="1">
              <a:solidFill>
                <a:srgbClr val="0070C0"/>
              </a:solidFill>
              <a:latin typeface="Meiryo UI" panose="020B0604030504040204" pitchFamily="50" charset="-128"/>
              <a:ea typeface="Meiryo UI" panose="020B0604030504040204" pitchFamily="50" charset="-128"/>
            </a:rPr>
            <a:t>①請求書（指定様式</a:t>
          </a:r>
          <a:r>
            <a:rPr kumimoji="1" lang="en-US" altLang="ja-JP" sz="1400" b="1">
              <a:solidFill>
                <a:srgbClr val="0070C0"/>
              </a:solidFill>
              <a:latin typeface="Meiryo UI" panose="020B0604030504040204" pitchFamily="50" charset="-128"/>
              <a:ea typeface="Meiryo UI" panose="020B0604030504040204" pitchFamily="50" charset="-128"/>
            </a:rPr>
            <a:t>_</a:t>
          </a:r>
          <a:r>
            <a:rPr kumimoji="1" lang="ja-JP" altLang="en-US" sz="1400" b="1">
              <a:solidFill>
                <a:srgbClr val="0070C0"/>
              </a:solidFill>
              <a:latin typeface="Meiryo UI" panose="020B0604030504040204" pitchFamily="50" charset="-128"/>
              <a:ea typeface="Meiryo UI" panose="020B0604030504040204" pitchFamily="50" charset="-128"/>
            </a:rPr>
            <a:t>請負）</a:t>
          </a:r>
          <a:r>
            <a:rPr kumimoji="1" lang="en-US" altLang="ja-JP" sz="1400" b="1">
              <a:solidFill>
                <a:srgbClr val="0070C0"/>
              </a:solidFill>
              <a:latin typeface="Meiryo UI" panose="020B0604030504040204" pitchFamily="50" charset="-128"/>
              <a:ea typeface="Meiryo UI" panose="020B0604030504040204" pitchFamily="50" charset="-128"/>
            </a:rPr>
            <a:t>3</a:t>
          </a:r>
          <a:r>
            <a:rPr kumimoji="1" lang="ja-JP" altLang="en-US" sz="1400" b="1">
              <a:solidFill>
                <a:srgbClr val="0070C0"/>
              </a:solidFill>
              <a:latin typeface="Meiryo UI" panose="020B0604030504040204" pitchFamily="50" charset="-128"/>
              <a:ea typeface="Meiryo UI" panose="020B0604030504040204" pitchFamily="50" charset="-128"/>
            </a:rPr>
            <a:t>へ移動</a:t>
          </a:r>
          <a:endParaRPr kumimoji="1" lang="en-US" altLang="ja-JP" sz="1400" b="1">
            <a:solidFill>
              <a:srgbClr val="0070C0"/>
            </a:solidFill>
            <a:latin typeface="Meiryo UI" panose="020B0604030504040204" pitchFamily="50" charset="-128"/>
            <a:ea typeface="Meiryo UI" panose="020B0604030504040204" pitchFamily="50" charset="-128"/>
          </a:endParaRPr>
        </a:p>
      </xdr:txBody>
    </xdr:sp>
    <xdr:clientData fPrintsWithSheet="0"/>
  </xdr:twoCellAnchor>
  <xdr:twoCellAnchor editAs="oneCell">
    <xdr:from>
      <xdr:col>36</xdr:col>
      <xdr:colOff>0</xdr:colOff>
      <xdr:row>4</xdr:row>
      <xdr:rowOff>0</xdr:rowOff>
    </xdr:from>
    <xdr:to>
      <xdr:col>50</xdr:col>
      <xdr:colOff>236220</xdr:colOff>
      <xdr:row>7</xdr:row>
      <xdr:rowOff>243840</xdr:rowOff>
    </xdr:to>
    <xdr:pic>
      <xdr:nvPicPr>
        <xdr:cNvPr id="6" name="図 5">
          <a:extLst>
            <a:ext uri="{FF2B5EF4-FFF2-40B4-BE49-F238E27FC236}">
              <a16:creationId xmlns:a16="http://schemas.microsoft.com/office/drawing/2014/main" id="{2FA0E9C9-ABA1-2E48-8813-7E39642D9746}"/>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2115800" y="1264920"/>
          <a:ext cx="4930140" cy="1066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0.xml"/><Relationship Id="rId1" Type="http://schemas.openxmlformats.org/officeDocument/2006/relationships/printerSettings" Target="../printerSettings/printerSettings13.bin"/><Relationship Id="rId4" Type="http://schemas.openxmlformats.org/officeDocument/2006/relationships/comments" Target="../comments4.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2.xml"/><Relationship Id="rId1" Type="http://schemas.openxmlformats.org/officeDocument/2006/relationships/printerSettings" Target="../printerSettings/printerSettings15.bin"/><Relationship Id="rId4" Type="http://schemas.openxmlformats.org/officeDocument/2006/relationships/comments" Target="../comments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4.xml"/><Relationship Id="rId1" Type="http://schemas.openxmlformats.org/officeDocument/2006/relationships/printerSettings" Target="../printerSettings/printerSettings17.bin"/><Relationship Id="rId4" Type="http://schemas.openxmlformats.org/officeDocument/2006/relationships/comments" Target="../comments6.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6.xml"/><Relationship Id="rId1" Type="http://schemas.openxmlformats.org/officeDocument/2006/relationships/printerSettings" Target="../printerSettings/printerSettings19.bin"/><Relationship Id="rId4" Type="http://schemas.openxmlformats.org/officeDocument/2006/relationships/comments" Target="../comments7.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7.xml"/><Relationship Id="rId1" Type="http://schemas.openxmlformats.org/officeDocument/2006/relationships/printerSettings" Target="../printerSettings/printerSettings20.bin"/><Relationship Id="rId4" Type="http://schemas.openxmlformats.org/officeDocument/2006/relationships/comments" Target="../comments8.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8.xml"/><Relationship Id="rId1" Type="http://schemas.openxmlformats.org/officeDocument/2006/relationships/printerSettings" Target="../printerSettings/printerSettings21.bin"/><Relationship Id="rId4" Type="http://schemas.openxmlformats.org/officeDocument/2006/relationships/comments" Target="../comments9.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9.xml"/><Relationship Id="rId1" Type="http://schemas.openxmlformats.org/officeDocument/2006/relationships/printerSettings" Target="../printerSettings/printerSettings22.bin"/><Relationship Id="rId4" Type="http://schemas.openxmlformats.org/officeDocument/2006/relationships/comments" Target="../comments10.xml"/></Relationships>
</file>

<file path=xl/worksheets/_rels/sheet23.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20.xml"/><Relationship Id="rId1" Type="http://schemas.openxmlformats.org/officeDocument/2006/relationships/printerSettings" Target="../printerSettings/printerSettings23.bin"/><Relationship Id="rId4" Type="http://schemas.openxmlformats.org/officeDocument/2006/relationships/comments" Target="../comments11.xml"/></Relationships>
</file>

<file path=xl/worksheets/_rels/sheet24.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21.xml"/><Relationship Id="rId1" Type="http://schemas.openxmlformats.org/officeDocument/2006/relationships/printerSettings" Target="../printerSettings/printerSettings24.bin"/><Relationship Id="rId4" Type="http://schemas.openxmlformats.org/officeDocument/2006/relationships/comments" Target="../comments12.xml"/></Relationships>
</file>

<file path=xl/worksheets/_rels/sheet25.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22.xml"/><Relationship Id="rId1" Type="http://schemas.openxmlformats.org/officeDocument/2006/relationships/printerSettings" Target="../printerSettings/printerSettings25.bin"/><Relationship Id="rId4" Type="http://schemas.openxmlformats.org/officeDocument/2006/relationships/comments" Target="../comments13.xml"/></Relationships>
</file>

<file path=xl/worksheets/_rels/sheet26.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23.xml"/><Relationship Id="rId1" Type="http://schemas.openxmlformats.org/officeDocument/2006/relationships/printerSettings" Target="../printerSettings/printerSettings26.bin"/><Relationship Id="rId4" Type="http://schemas.openxmlformats.org/officeDocument/2006/relationships/comments" Target="../comments14.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4.xml"/><Relationship Id="rId1" Type="http://schemas.openxmlformats.org/officeDocument/2006/relationships/printerSettings" Target="../printerSettings/printerSettings7.bin"/><Relationship Id="rId4" Type="http://schemas.openxmlformats.org/officeDocument/2006/relationships/comments" Target="../comments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6.xml"/><Relationship Id="rId1" Type="http://schemas.openxmlformats.org/officeDocument/2006/relationships/printerSettings" Target="../printerSettings/printerSettings9.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E4433A-8E5B-4BC7-9911-A51227DB84DA}">
  <sheetPr codeName="Sheet1">
    <tabColor rgb="FFC00000"/>
    <pageSetUpPr fitToPage="1"/>
  </sheetPr>
  <dimension ref="B1:AN39"/>
  <sheetViews>
    <sheetView showGridLines="0" tabSelected="1" zoomScale="85" zoomScaleNormal="85" workbookViewId="0">
      <selection activeCell="D3" sqref="D3:E3"/>
    </sheetView>
  </sheetViews>
  <sheetFormatPr defaultColWidth="3.81640625" defaultRowHeight="18" customHeight="1" x14ac:dyDescent="0.3"/>
  <cols>
    <col min="1" max="1" width="1.7265625" customWidth="1"/>
    <col min="2" max="2" width="3.6328125" customWidth="1"/>
    <col min="3" max="4" width="16.36328125" customWidth="1"/>
    <col min="5" max="5" width="14.81640625" customWidth="1"/>
    <col min="6" max="7" width="26.90625" customWidth="1"/>
    <col min="8" max="8" width="20.1796875" customWidth="1"/>
    <col min="9" max="9" width="5.1796875" style="85" customWidth="1"/>
    <col min="10" max="10" width="20.1796875" customWidth="1"/>
    <col min="11" max="11" width="5.1796875" style="85" customWidth="1"/>
    <col min="12" max="12" width="22.7265625" customWidth="1"/>
    <col min="13" max="13" width="5.6328125" hidden="1" customWidth="1"/>
    <col min="14" max="14" width="6.90625" style="1" customWidth="1"/>
    <col min="15" max="15" width="9.1796875" style="1" hidden="1" customWidth="1"/>
    <col min="16" max="16" width="14" style="58" hidden="1" customWidth="1"/>
    <col min="17" max="17" width="7.453125" style="58" hidden="1" customWidth="1"/>
    <col min="18" max="19" width="9.1796875" style="58" hidden="1" customWidth="1"/>
  </cols>
  <sheetData>
    <row r="1" spans="2:40" ht="12.6" customHeight="1" x14ac:dyDescent="0.3"/>
    <row r="2" spans="2:40" s="1" customFormat="1" ht="18" customHeight="1" x14ac:dyDescent="0.3">
      <c r="B2" s="306" t="s">
        <v>0</v>
      </c>
      <c r="C2" s="307"/>
      <c r="D2" s="304" t="s">
        <v>46</v>
      </c>
      <c r="E2" s="305"/>
      <c r="F2" s="84"/>
      <c r="I2" s="234"/>
      <c r="K2" s="234"/>
      <c r="P2" s="135"/>
      <c r="Q2" s="135"/>
      <c r="R2" s="135"/>
      <c r="S2" s="135"/>
      <c r="AM2"/>
    </row>
    <row r="3" spans="2:40" ht="18" customHeight="1" x14ac:dyDescent="0.3">
      <c r="B3" s="308" t="s">
        <v>1</v>
      </c>
      <c r="C3" s="309"/>
      <c r="D3" s="302" t="s">
        <v>27</v>
      </c>
      <c r="E3" s="303"/>
      <c r="AN3" s="85"/>
    </row>
    <row r="4" spans="2:40" ht="18" customHeight="1" x14ac:dyDescent="0.3">
      <c r="B4" s="308" t="s">
        <v>2</v>
      </c>
      <c r="C4" s="309"/>
      <c r="D4" s="302" t="s">
        <v>15</v>
      </c>
      <c r="E4" s="303"/>
      <c r="AN4" s="85"/>
    </row>
    <row r="5" spans="2:40" ht="18" customHeight="1" x14ac:dyDescent="0.3">
      <c r="B5" s="308" t="s">
        <v>3</v>
      </c>
      <c r="C5" s="309"/>
      <c r="D5" s="302" t="s">
        <v>16</v>
      </c>
      <c r="E5" s="303"/>
      <c r="AN5" s="85"/>
    </row>
    <row r="6" spans="2:40" ht="18" customHeight="1" x14ac:dyDescent="0.3">
      <c r="B6" s="308" t="s">
        <v>14</v>
      </c>
      <c r="C6" s="309"/>
      <c r="D6" s="302" t="s">
        <v>17</v>
      </c>
      <c r="E6" s="303"/>
      <c r="AN6" s="85"/>
    </row>
    <row r="7" spans="2:40" ht="18" customHeight="1" x14ac:dyDescent="0.3">
      <c r="B7" s="308" t="s">
        <v>4</v>
      </c>
      <c r="C7" s="309"/>
      <c r="D7" s="302" t="s">
        <v>19</v>
      </c>
      <c r="E7" s="303"/>
      <c r="AN7" s="85"/>
    </row>
    <row r="8" spans="2:40" ht="18" customHeight="1" x14ac:dyDescent="0.3">
      <c r="B8" s="308" t="s">
        <v>5</v>
      </c>
      <c r="C8" s="309"/>
      <c r="D8" s="302" t="s">
        <v>18</v>
      </c>
      <c r="E8" s="303"/>
      <c r="AN8" s="85"/>
    </row>
    <row r="9" spans="2:40" ht="18" customHeight="1" x14ac:dyDescent="0.3">
      <c r="B9" s="308" t="s">
        <v>6</v>
      </c>
      <c r="C9" s="309"/>
      <c r="D9" s="302" t="s">
        <v>20</v>
      </c>
      <c r="E9" s="303"/>
      <c r="AN9" s="85"/>
    </row>
    <row r="10" spans="2:40" ht="18" customHeight="1" x14ac:dyDescent="0.3">
      <c r="B10" s="308" t="s">
        <v>7</v>
      </c>
      <c r="C10" s="309"/>
      <c r="D10" s="302" t="s">
        <v>21</v>
      </c>
      <c r="E10" s="303"/>
      <c r="AN10" s="85"/>
    </row>
    <row r="11" spans="2:40" ht="18" customHeight="1" x14ac:dyDescent="0.3">
      <c r="B11" s="308" t="s">
        <v>8</v>
      </c>
      <c r="C11" s="309"/>
      <c r="D11" s="302" t="s">
        <v>22</v>
      </c>
      <c r="E11" s="303"/>
      <c r="AN11" s="85"/>
    </row>
    <row r="12" spans="2:40" ht="18" customHeight="1" x14ac:dyDescent="0.3">
      <c r="B12" s="308" t="s">
        <v>9</v>
      </c>
      <c r="C12" s="309"/>
      <c r="D12" s="302" t="s">
        <v>23</v>
      </c>
      <c r="E12" s="303"/>
      <c r="AN12" s="85"/>
    </row>
    <row r="13" spans="2:40" ht="18" customHeight="1" x14ac:dyDescent="0.3">
      <c r="B13" s="308" t="s">
        <v>10</v>
      </c>
      <c r="C13" s="309"/>
      <c r="D13" s="302" t="s">
        <v>24</v>
      </c>
      <c r="E13" s="303"/>
      <c r="AN13" s="85"/>
    </row>
    <row r="14" spans="2:40" ht="18" customHeight="1" x14ac:dyDescent="0.3">
      <c r="B14" s="308" t="s">
        <v>11</v>
      </c>
      <c r="C14" s="309"/>
      <c r="D14" s="312">
        <v>1234567</v>
      </c>
      <c r="E14" s="313"/>
      <c r="AN14" s="85"/>
    </row>
    <row r="15" spans="2:40" ht="18" customHeight="1" x14ac:dyDescent="0.3">
      <c r="B15" s="308" t="s">
        <v>12</v>
      </c>
      <c r="C15" s="309"/>
      <c r="D15" s="302" t="s">
        <v>26</v>
      </c>
      <c r="E15" s="303"/>
      <c r="AN15" s="85"/>
    </row>
    <row r="16" spans="2:40" ht="18" customHeight="1" x14ac:dyDescent="0.3">
      <c r="B16" s="308" t="s">
        <v>13</v>
      </c>
      <c r="C16" s="309"/>
      <c r="D16" s="302" t="s">
        <v>25</v>
      </c>
      <c r="E16" s="303"/>
      <c r="AN16" s="85"/>
    </row>
    <row r="17" spans="2:40" ht="18" customHeight="1" x14ac:dyDescent="0.3">
      <c r="B17" s="314" t="s">
        <v>104</v>
      </c>
      <c r="C17" s="315"/>
      <c r="D17" s="316" t="s">
        <v>113</v>
      </c>
      <c r="E17" s="317"/>
      <c r="AN17" s="85"/>
    </row>
    <row r="18" spans="2:40" ht="10.8" customHeight="1" thickBot="1" x14ac:dyDescent="0.35">
      <c r="B18" s="86"/>
      <c r="C18" s="86"/>
      <c r="AN18" s="85"/>
    </row>
    <row r="19" spans="2:40" ht="29.4" customHeight="1" thickBot="1" x14ac:dyDescent="0.35">
      <c r="B19" s="300" t="s">
        <v>295</v>
      </c>
      <c r="C19" s="301"/>
      <c r="D19" s="298"/>
      <c r="E19" s="299"/>
      <c r="F19" s="243" t="s">
        <v>296</v>
      </c>
      <c r="G19" s="242"/>
      <c r="H19" s="280" t="s">
        <v>288</v>
      </c>
      <c r="I19" s="281"/>
      <c r="J19" s="281"/>
      <c r="K19" s="281"/>
      <c r="L19" s="281"/>
      <c r="M19" s="281"/>
      <c r="N19" s="282"/>
      <c r="AN19" s="85"/>
    </row>
    <row r="20" spans="2:40" ht="28.8" customHeight="1" x14ac:dyDescent="0.3">
      <c r="B20" s="283" t="s">
        <v>297</v>
      </c>
      <c r="C20" s="284"/>
      <c r="D20" s="284"/>
      <c r="E20" s="284"/>
      <c r="F20" s="284"/>
      <c r="G20" s="284"/>
      <c r="H20" s="284"/>
      <c r="I20" s="284"/>
      <c r="J20" s="284"/>
      <c r="K20" s="284"/>
      <c r="L20" s="284"/>
      <c r="M20" s="284"/>
      <c r="N20" s="285"/>
      <c r="AN20" s="85"/>
    </row>
    <row r="21" spans="2:40" ht="37.799999999999997" customHeight="1" x14ac:dyDescent="0.3">
      <c r="B21" s="215"/>
      <c r="C21" s="216"/>
      <c r="D21" s="216"/>
      <c r="E21" s="216"/>
      <c r="F21" s="216"/>
      <c r="G21" s="216"/>
      <c r="H21" s="237"/>
      <c r="I21" s="238"/>
      <c r="J21" s="216"/>
      <c r="K21" s="238"/>
      <c r="L21" s="216"/>
      <c r="M21" s="216"/>
      <c r="N21" s="239"/>
    </row>
    <row r="22" spans="2:40" ht="18" customHeight="1" thickBot="1" x14ac:dyDescent="0.35">
      <c r="B22" s="310" t="s">
        <v>87</v>
      </c>
      <c r="C22" s="288" t="s">
        <v>298</v>
      </c>
      <c r="D22" s="288" t="s">
        <v>299</v>
      </c>
      <c r="E22" s="288" t="s">
        <v>300</v>
      </c>
      <c r="F22" s="290" t="s">
        <v>301</v>
      </c>
      <c r="G22" s="291"/>
      <c r="H22" s="294" t="s">
        <v>302</v>
      </c>
      <c r="I22" s="295"/>
      <c r="J22" s="295"/>
      <c r="K22" s="295"/>
      <c r="L22" s="292" t="s">
        <v>164</v>
      </c>
      <c r="N22" s="286" t="s">
        <v>293</v>
      </c>
    </row>
    <row r="23" spans="2:40" ht="18" customHeight="1" x14ac:dyDescent="0.3">
      <c r="B23" s="311"/>
      <c r="C23" s="289"/>
      <c r="D23" s="289"/>
      <c r="E23" s="289"/>
      <c r="F23" s="87" t="s">
        <v>125</v>
      </c>
      <c r="G23" s="41" t="s">
        <v>126</v>
      </c>
      <c r="H23" s="296"/>
      <c r="I23" s="297"/>
      <c r="J23" s="297"/>
      <c r="K23" s="297"/>
      <c r="L23" s="293"/>
      <c r="M23" s="217" t="s">
        <v>165</v>
      </c>
      <c r="N23" s="287"/>
      <c r="O23" s="219" t="s">
        <v>166</v>
      </c>
      <c r="P23" s="185" t="s">
        <v>175</v>
      </c>
      <c r="Q23" s="186" t="s">
        <v>176</v>
      </c>
      <c r="R23" s="186" t="s">
        <v>177</v>
      </c>
      <c r="S23" s="187" t="s">
        <v>178</v>
      </c>
    </row>
    <row r="24" spans="2:40" ht="33" customHeight="1" x14ac:dyDescent="0.3">
      <c r="B24" s="88">
        <v>1</v>
      </c>
      <c r="C24" s="81"/>
      <c r="D24" s="235"/>
      <c r="E24" s="82"/>
      <c r="F24" s="230"/>
      <c r="G24" s="231"/>
      <c r="H24" s="222" t="str">
        <f t="array" ref="H24">IFERROR(IF($C24="","",INDEX(リスト!$C$3:$R$55,MATCH($D24,リスト!$C$3:$C$55,0),14)&amp;IF(INDEX(リスト!$C$3:$R$55,MATCH($D24,リスト!$C$3:$C$55,0),14)="①請求書（指定様式_請負）",M24,"")),"未入力の項目があります。項目をご選択ください。")</f>
        <v/>
      </c>
      <c r="I24" s="240" t="str">
        <f t="shared" ref="I24:I38" si="0">IFERROR(IF($O24="","",IF($M24&gt;6,"",HYPERLINK("#'"&amp;$H24&amp;"'!A1","作成"))),"")</f>
        <v/>
      </c>
      <c r="J24" s="171" t="str">
        <f t="array" ref="J24">IFERROR(IF($C24="","",INDEX(リスト!$C$3:$R$55,MATCH($D24,リスト!$C$3:$C$55,0),15)&amp;IF(INDEX(リスト!$C$3:$R$55,MATCH($D24,リスト!$C$3:$C$55,0),15)="①物品請求　内訳書",M24,"")),"未入力の項目があります。項目をご選択ください。")</f>
        <v/>
      </c>
      <c r="K24" s="240" t="str">
        <f t="array" ref="K24">IFERROR(IF($O24="","",IF($J24="","",IF($M24&gt;6,"",HYPERLINK("#'"&amp;$J24&amp;"'!A1","作成")))),"")</f>
        <v/>
      </c>
      <c r="L24" s="228" t="str">
        <f t="array" ref="L24">IFERROR(IF($C24="","",INDEX(リスト!$C$3:$R$55,MATCH($D24,リスト!$C$3:$C$55,0),16)&amp;IF(INDEX(リスト!$C$3:$R$55,MATCH($D24,リスト!$C$3:$C$55,0),16)="①請求書(請負)",Q24,"")),"未入力の項目があります。項目をご選択ください。")</f>
        <v/>
      </c>
      <c r="M24" s="218">
        <f>COUNTIF(O24,$O24)</f>
        <v>1</v>
      </c>
      <c r="N24" s="225" t="str">
        <f>IF($D24="","",INDEX(リスト!$C$3:$R$55,MATCH($D24,リスト!$C$3:$C$55,0),2))</f>
        <v/>
      </c>
      <c r="O24" s="220" t="e">
        <f>INDEX(リスト!$C$3:$S$55,MATCH(D24,リスト!$C$3:$C$55,0),17)</f>
        <v>#N/A</v>
      </c>
      <c r="P24" s="188" t="str">
        <f>IF($J24="①出面明細書（指定様式_労務）",$H24,"")</f>
        <v/>
      </c>
      <c r="Q24" s="189" t="str">
        <f t="shared" ref="Q24:Q38" si="1">IF(P24="","",B24)</f>
        <v/>
      </c>
      <c r="R24" s="189" t="str">
        <f>Q24</f>
        <v/>
      </c>
      <c r="S24" s="190" t="str">
        <f t="array" ref="S24">IFERROR(SMALL($R$24:$R$38,1),"")</f>
        <v/>
      </c>
    </row>
    <row r="25" spans="2:40" ht="33" customHeight="1" x14ac:dyDescent="0.3">
      <c r="B25" s="88">
        <v>2</v>
      </c>
      <c r="C25" s="81"/>
      <c r="D25" s="235"/>
      <c r="E25" s="82"/>
      <c r="F25" s="230"/>
      <c r="G25" s="231"/>
      <c r="H25" s="222" t="str">
        <f t="array" ref="H25">IFERROR(IF($C25="","",INDEX(リスト!$C$3:$R$55,MATCH($D25,リスト!$C$3:$C$55,0),14)&amp;IF(INDEX(リスト!$C$3:$R$55,MATCH($D25,リスト!$C$3:$C$55,0),14)="①請求書（指定様式_請負）",M25,"")),"未入力の項目があります。項目をご選択ください。")</f>
        <v/>
      </c>
      <c r="I25" s="240" t="str">
        <f t="shared" si="0"/>
        <v/>
      </c>
      <c r="J25" s="171" t="str">
        <f t="array" ref="J25">IFERROR(IF($C25="","",INDEX(リスト!$C$3:$R$55,MATCH($D25,リスト!$C$3:$C$55,0),15)&amp;IF(INDEX(リスト!$C$3:$R$55,MATCH($D25,リスト!$C$3:$C$55,0),15)="①物品請求　内訳書",M25,"")),"未入力の項目があります。項目をご選択ください。")</f>
        <v/>
      </c>
      <c r="K25" s="240" t="str">
        <f t="array" ref="K25">IFERROR(IF($O25="","",IF($J25="","",IF($M25&gt;6,"",HYPERLINK("#'"&amp;$J25&amp;"'!A1","作成")))),"")</f>
        <v/>
      </c>
      <c r="L25" s="228" t="str">
        <f t="array" ref="L25">IFERROR(IF($C25="","",INDEX(リスト!$C$3:$R$55,MATCH($D25,リスト!$C$3:$C$55,0),16)&amp;IF(INDEX(リスト!$C$3:$R$55,MATCH($D25,リスト!$C$3:$C$55,0),16)="①請求書(請負)",Q25,"")),"未入力の項目があります。項目をご選択ください。")</f>
        <v/>
      </c>
      <c r="M25" s="218">
        <f>COUNTIF(O24:O25,$O25)</f>
        <v>2</v>
      </c>
      <c r="N25" s="225" t="str">
        <f>IF($D25="","",INDEX(リスト!$C$3:$R$55,MATCH($D25,リスト!$C$3:$C$55,0),2))</f>
        <v/>
      </c>
      <c r="O25" s="220" t="e">
        <f>INDEX(リスト!$C$3:$S$55,MATCH(D25,リスト!$C$3:$C$55,0),17)</f>
        <v>#N/A</v>
      </c>
      <c r="P25" s="188" t="str">
        <f t="shared" ref="P25:P38" si="2">IF($J25="①出面明細書（指定様式_労務）",$H25,"")</f>
        <v/>
      </c>
      <c r="Q25" s="189" t="str">
        <f t="shared" si="1"/>
        <v/>
      </c>
      <c r="R25" s="189" t="str">
        <f t="shared" ref="R25:R38" si="3">Q25</f>
        <v/>
      </c>
      <c r="S25" s="190" t="str">
        <f t="array" ref="S25">IFERROR(SMALL($R$24:$R$38,2),"")</f>
        <v/>
      </c>
    </row>
    <row r="26" spans="2:40" ht="33" customHeight="1" x14ac:dyDescent="0.3">
      <c r="B26" s="88">
        <v>3</v>
      </c>
      <c r="C26" s="81"/>
      <c r="D26" s="235"/>
      <c r="E26" s="82"/>
      <c r="F26" s="230"/>
      <c r="G26" s="231"/>
      <c r="H26" s="222" t="str">
        <f t="array" ref="H26">IFERROR(IF($C26="","",INDEX(リスト!$C$3:$R$55,MATCH($D26,リスト!$C$3:$C$55,0),14)&amp;IF(INDEX(リスト!$C$3:$R$55,MATCH($D26,リスト!$C$3:$C$55,0),14)="①請求書（指定様式_請負）",M26,"")),"未入力の項目があります。項目をご選択ください。")</f>
        <v/>
      </c>
      <c r="I26" s="240" t="str">
        <f t="shared" si="0"/>
        <v/>
      </c>
      <c r="J26" s="171" t="str">
        <f t="array" ref="J26">IFERROR(IF($C26="","",INDEX(リスト!$C$3:$R$55,MATCH($D26,リスト!$C$3:$C$55,0),15)&amp;IF(INDEX(リスト!$C$3:$R$55,MATCH($D26,リスト!$C$3:$C$55,0),15)="①物品請求　内訳書",M26,"")),"未入力の項目があります。項目をご選択ください。")</f>
        <v/>
      </c>
      <c r="K26" s="240" t="str">
        <f t="array" ref="K26">IFERROR(IF($O26="","",IF($J26="","",IF($M26&gt;6,"",HYPERLINK("#'"&amp;$J26&amp;"'!A1","作成")))),"")</f>
        <v/>
      </c>
      <c r="L26" s="228" t="str">
        <f t="array" ref="L26">IFERROR(IF($C26="","",INDEX(リスト!$C$3:$R$55,MATCH($D26,リスト!$C$3:$C$55,0),16)&amp;IF(INDEX(リスト!$C$3:$R$55,MATCH($D26,リスト!$C$3:$C$55,0),16)="①請求書(請負)",Q26,"")),"未入力の項目があります。項目をご選択ください。")</f>
        <v/>
      </c>
      <c r="M26" s="218">
        <f>COUNTIF(O24:O26,$O26)</f>
        <v>3</v>
      </c>
      <c r="N26" s="225" t="str">
        <f>IF($D26="","",INDEX(リスト!$C$3:$R$55,MATCH($D26,リスト!$C$3:$C$55,0),2))</f>
        <v/>
      </c>
      <c r="O26" s="220" t="e">
        <f>INDEX(リスト!$C$3:$S$55,MATCH(D26,リスト!$C$3:$C$55,0),17)</f>
        <v>#N/A</v>
      </c>
      <c r="P26" s="188" t="str">
        <f t="shared" si="2"/>
        <v/>
      </c>
      <c r="Q26" s="189" t="str">
        <f t="shared" si="1"/>
        <v/>
      </c>
      <c r="R26" s="189" t="str">
        <f t="shared" si="3"/>
        <v/>
      </c>
      <c r="S26" s="190" t="str">
        <f t="array" ref="S26">IFERROR(SMALL($R$24:$R$38,3),"")</f>
        <v/>
      </c>
    </row>
    <row r="27" spans="2:40" ht="33" customHeight="1" x14ac:dyDescent="0.3">
      <c r="B27" s="88">
        <v>4</v>
      </c>
      <c r="C27" s="81"/>
      <c r="D27" s="235"/>
      <c r="E27" s="82"/>
      <c r="F27" s="230"/>
      <c r="G27" s="231"/>
      <c r="H27" s="222" t="str">
        <f t="array" ref="H27">IFERROR(IF($C27="","",INDEX(リスト!$C$3:$R$55,MATCH($D27,リスト!$C$3:$C$55,0),14)&amp;IF(INDEX(リスト!$C$3:$R$55,MATCH($D27,リスト!$C$3:$C$55,0),14)="①請求書（指定様式_請負）",M27,"")),"未入力の項目があります。項目をご選択ください。")</f>
        <v/>
      </c>
      <c r="I27" s="240" t="str">
        <f t="shared" si="0"/>
        <v/>
      </c>
      <c r="J27" s="171" t="str">
        <f t="array" ref="J27">IFERROR(IF($C27="","",INDEX(リスト!$C$3:$R$55,MATCH($D27,リスト!$C$3:$C$55,0),15)&amp;IF(INDEX(リスト!$C$3:$R$55,MATCH($D27,リスト!$C$3:$C$55,0),15)="①物品請求　内訳書",M27,"")),"未入力の項目があります。項目をご選択ください。")</f>
        <v/>
      </c>
      <c r="K27" s="240" t="str">
        <f t="array" ref="K27">IFERROR(IF($O27="","",IF($J27="","",IF($M27&gt;6,"",HYPERLINK("#'"&amp;$J27&amp;"'!A1","作成")))),"")</f>
        <v/>
      </c>
      <c r="L27" s="228" t="str">
        <f t="array" ref="L27">IFERROR(IF($C27="","",INDEX(リスト!$C$3:$R$55,MATCH($D27,リスト!$C$3:$C$55,0),16)&amp;IF(INDEX(リスト!$C$3:$R$55,MATCH($D27,リスト!$C$3:$C$55,0),16)="①請求書(請負)",Q27,"")),"未入力の項目があります。項目をご選択ください。")</f>
        <v/>
      </c>
      <c r="M27" s="218">
        <f>COUNTIF(O24:O27,$O27)</f>
        <v>4</v>
      </c>
      <c r="N27" s="225" t="str">
        <f>IF($D27="","",INDEX(リスト!$C$3:$R$55,MATCH($D27,リスト!$C$3:$C$55,0),2))</f>
        <v/>
      </c>
      <c r="O27" s="220" t="e">
        <f>INDEX(リスト!$C$3:$S$55,MATCH(D27,リスト!$C$3:$C$55,0),17)</f>
        <v>#N/A</v>
      </c>
      <c r="P27" s="188" t="str">
        <f t="shared" si="2"/>
        <v/>
      </c>
      <c r="Q27" s="189" t="str">
        <f t="shared" si="1"/>
        <v/>
      </c>
      <c r="R27" s="189" t="str">
        <f t="shared" si="3"/>
        <v/>
      </c>
      <c r="S27" s="190" t="str">
        <f t="array" ref="S27">IFERROR(SMALL($R$24:$R$38,4),"")</f>
        <v/>
      </c>
    </row>
    <row r="28" spans="2:40" ht="33" customHeight="1" x14ac:dyDescent="0.3">
      <c r="B28" s="88">
        <v>5</v>
      </c>
      <c r="C28" s="81"/>
      <c r="D28" s="235"/>
      <c r="E28" s="82"/>
      <c r="F28" s="230"/>
      <c r="G28" s="231"/>
      <c r="H28" s="222" t="str">
        <f t="array" ref="H28">IFERROR(IF($C28="","",INDEX(リスト!$C$3:$R$55,MATCH($D28,リスト!$C$3:$C$55,0),14)&amp;IF(INDEX(リスト!$C$3:$R$55,MATCH($D28,リスト!$C$3:$C$55,0),14)="①請求書（指定様式_請負）",M28,"")),"未入力の項目があります。項目をご選択ください。")</f>
        <v/>
      </c>
      <c r="I28" s="240" t="str">
        <f t="shared" si="0"/>
        <v/>
      </c>
      <c r="J28" s="171" t="str">
        <f t="array" ref="J28">IFERROR(IF($C28="","",INDEX(リスト!$C$3:$R$55,MATCH($D28,リスト!$C$3:$C$55,0),15)&amp;IF(INDEX(リスト!$C$3:$R$55,MATCH($D28,リスト!$C$3:$C$55,0),15)="①物品請求　内訳書",M28,"")),"未入力の項目があります。項目をご選択ください。")</f>
        <v/>
      </c>
      <c r="K28" s="240" t="str">
        <f t="array" ref="K28">IFERROR(IF($O28="","",IF($J28="","",IF($M28&gt;6,"",HYPERLINK("#'"&amp;$J28&amp;"'!A1","作成")))),"")</f>
        <v/>
      </c>
      <c r="L28" s="228" t="str">
        <f t="array" ref="L28">IFERROR(IF($C28="","",INDEX(リスト!$C$3:$R$55,MATCH($D28,リスト!$C$3:$C$55,0),16)&amp;IF(INDEX(リスト!$C$3:$R$55,MATCH($D28,リスト!$C$3:$C$55,0),16)="①請求書(請負)",Q28,"")),"未入力の項目があります。項目をご選択ください。")</f>
        <v/>
      </c>
      <c r="M28" s="218">
        <f>COUNTIF(O24:O28,$O28)</f>
        <v>5</v>
      </c>
      <c r="N28" s="225" t="str">
        <f>IF($D28="","",INDEX(リスト!$C$3:$R$55,MATCH($D28,リスト!$C$3:$C$55,0),2))</f>
        <v/>
      </c>
      <c r="O28" s="220" t="e">
        <f>INDEX(リスト!$C$3:$S$55,MATCH(D28,リスト!$C$3:$C$55,0),17)</f>
        <v>#N/A</v>
      </c>
      <c r="P28" s="188" t="str">
        <f t="shared" si="2"/>
        <v/>
      </c>
      <c r="Q28" s="189" t="str">
        <f t="shared" si="1"/>
        <v/>
      </c>
      <c r="R28" s="189" t="str">
        <f t="shared" si="3"/>
        <v/>
      </c>
      <c r="S28" s="190" t="str">
        <f t="array" ref="S28">IFERROR(SMALL($R$24:$R$38,5),"")</f>
        <v/>
      </c>
    </row>
    <row r="29" spans="2:40" ht="33" customHeight="1" x14ac:dyDescent="0.3">
      <c r="B29" s="88">
        <v>6</v>
      </c>
      <c r="C29" s="81"/>
      <c r="D29" s="235"/>
      <c r="E29" s="82"/>
      <c r="F29" s="230"/>
      <c r="G29" s="231"/>
      <c r="H29" s="222" t="str">
        <f t="array" ref="H29">IFERROR(IF($C29="","",INDEX(リスト!$C$3:$R$55,MATCH($D29,リスト!$C$3:$C$55,0),14)&amp;IF(INDEX(リスト!$C$3:$R$55,MATCH($D29,リスト!$C$3:$C$55,0),14)="①請求書（指定様式_請負）",M29,"")),"未入力の項目があります。項目をご選択ください。")</f>
        <v/>
      </c>
      <c r="I29" s="240" t="str">
        <f t="shared" si="0"/>
        <v/>
      </c>
      <c r="J29" s="171" t="str">
        <f t="array" ref="J29">IFERROR(IF($C29="","",INDEX(リスト!$C$3:$R$55,MATCH($D29,リスト!$C$3:$C$55,0),15)&amp;IF(INDEX(リスト!$C$3:$R$55,MATCH($D29,リスト!$C$3:$C$55,0),15)="①物品請求　内訳書",M29,"")),"未入力の項目があります。項目をご選択ください。")</f>
        <v/>
      </c>
      <c r="K29" s="240" t="str">
        <f t="array" ref="K29">IFERROR(IF($O29="","",IF($J29="","",IF($M29&gt;6,"",HYPERLINK("#'"&amp;$J29&amp;"'!A1","作成")))),"")</f>
        <v/>
      </c>
      <c r="L29" s="228" t="str">
        <f t="array" ref="L29">IFERROR(IF($C29="","",INDEX(リスト!$C$3:$R$55,MATCH($D29,リスト!$C$3:$C$55,0),16)&amp;IF(INDEX(リスト!$C$3:$R$55,MATCH($D29,リスト!$C$3:$C$55,0),16)="①請求書(請負)",Q29,"")),"未入力の項目があります。項目をご選択ください。")</f>
        <v/>
      </c>
      <c r="M29" s="218">
        <f>COUNTIF(O24:O29,$O29)</f>
        <v>6</v>
      </c>
      <c r="N29" s="225" t="str">
        <f>IF($D29="","",INDEX(リスト!$C$3:$R$55,MATCH($D29,リスト!$C$3:$C$55,0),2))</f>
        <v/>
      </c>
      <c r="O29" s="220" t="e">
        <f>INDEX(リスト!$C$3:$S$55,MATCH(D29,リスト!$C$3:$C$55,0),17)</f>
        <v>#N/A</v>
      </c>
      <c r="P29" s="188" t="str">
        <f t="shared" si="2"/>
        <v/>
      </c>
      <c r="Q29" s="189" t="str">
        <f t="shared" si="1"/>
        <v/>
      </c>
      <c r="R29" s="189" t="str">
        <f t="shared" si="3"/>
        <v/>
      </c>
      <c r="S29" s="190" t="str">
        <f t="array" ref="S29">IFERROR(SMALL($R$24:$R$38,6),"")</f>
        <v/>
      </c>
    </row>
    <row r="30" spans="2:40" ht="33" customHeight="1" x14ac:dyDescent="0.3">
      <c r="B30" s="88">
        <v>7</v>
      </c>
      <c r="C30" s="81"/>
      <c r="D30" s="235"/>
      <c r="E30" s="82"/>
      <c r="F30" s="230"/>
      <c r="G30" s="231"/>
      <c r="H30" s="222" t="str">
        <f t="array" ref="H30">IFERROR(IF($C30="","",INDEX(リスト!$C$3:$R$55,MATCH($D30,リスト!$C$3:$C$55,0),14)&amp;IF(INDEX(リスト!$C$3:$R$55,MATCH($D30,リスト!$C$3:$C$55,0),14)="①請求書（指定様式_請負）",M30,"")),"未入力の項目があります。項目をご選択ください。")</f>
        <v/>
      </c>
      <c r="I30" s="240" t="str">
        <f t="shared" si="0"/>
        <v/>
      </c>
      <c r="J30" s="171" t="str">
        <f t="array" ref="J30">IFERROR(IF($C30="","",INDEX(リスト!$C$3:$R$55,MATCH($D30,リスト!$C$3:$C$55,0),15)&amp;IF(INDEX(リスト!$C$3:$R$55,MATCH($D30,リスト!$C$3:$C$55,0),15)="①物品請求　内訳書",M30,"")),"未入力の項目があります。項目をご選択ください。")</f>
        <v/>
      </c>
      <c r="K30" s="240" t="str">
        <f t="array" ref="K30">IFERROR(IF($O30="","",IF($J30="","",IF($M30&gt;6,"",HYPERLINK("#'"&amp;$J30&amp;"'!A1","作成")))),"")</f>
        <v/>
      </c>
      <c r="L30" s="228" t="str">
        <f t="array" ref="L30">IFERROR(IF($C30="","",INDEX(リスト!$C$3:$R$55,MATCH($D30,リスト!$C$3:$C$55,0),16)&amp;IF(INDEX(リスト!$C$3:$R$55,MATCH($D30,リスト!$C$3:$C$55,0),16)="①請求書(請負)",Q30,"")),"未入力の項目があります。項目をご選択ください。")</f>
        <v/>
      </c>
      <c r="M30" s="218">
        <f>COUNTIF(O24:O30,$O30)</f>
        <v>7</v>
      </c>
      <c r="N30" s="225" t="str">
        <f>IF($D30="","",INDEX(リスト!$C$3:$R$55,MATCH($D30,リスト!$C$3:$C$55,0),2))</f>
        <v/>
      </c>
      <c r="O30" s="220" t="e">
        <f>INDEX(リスト!$C$3:$S$55,MATCH(D30,リスト!$C$3:$C$55,0),17)</f>
        <v>#N/A</v>
      </c>
      <c r="P30" s="188" t="str">
        <f t="shared" si="2"/>
        <v/>
      </c>
      <c r="Q30" s="189" t="str">
        <f t="shared" si="1"/>
        <v/>
      </c>
      <c r="R30" s="189" t="str">
        <f t="shared" si="3"/>
        <v/>
      </c>
      <c r="S30" s="190" t="str">
        <f t="array" ref="S30">IFERROR(SMALL($R$24:$R$38,7),"")</f>
        <v/>
      </c>
    </row>
    <row r="31" spans="2:40" ht="33" customHeight="1" x14ac:dyDescent="0.3">
      <c r="B31" s="88">
        <v>8</v>
      </c>
      <c r="C31" s="81"/>
      <c r="D31" s="235"/>
      <c r="E31" s="82"/>
      <c r="F31" s="230"/>
      <c r="G31" s="231"/>
      <c r="H31" s="222" t="str">
        <f t="array" ref="H31">IFERROR(IF($C31="","",INDEX(リスト!$C$3:$R$55,MATCH($D31,リスト!$C$3:$C$55,0),14)&amp;IF(INDEX(リスト!$C$3:$R$55,MATCH($D31,リスト!$C$3:$C$55,0),14)="①請求書（指定様式_請負）",M31,"")),"未入力の項目があります。項目をご選択ください。")</f>
        <v/>
      </c>
      <c r="I31" s="240" t="str">
        <f t="shared" si="0"/>
        <v/>
      </c>
      <c r="J31" s="171" t="str">
        <f t="array" ref="J31">IFERROR(IF($C31="","",INDEX(リスト!$C$3:$R$55,MATCH($D31,リスト!$C$3:$C$55,0),15)&amp;IF(INDEX(リスト!$C$3:$R$55,MATCH($D31,リスト!$C$3:$C$55,0),15)="①物品請求　内訳書",M31,"")),"未入力の項目があります。項目をご選択ください。")</f>
        <v/>
      </c>
      <c r="K31" s="240" t="str">
        <f t="array" ref="K31">IFERROR(IF($O31="","",IF($J31="","",IF($M31&gt;6,"",HYPERLINK("#'"&amp;$J31&amp;"'!A1","作成")))),"")</f>
        <v/>
      </c>
      <c r="L31" s="228" t="str">
        <f t="array" ref="L31">IFERROR(IF($C31="","",INDEX(リスト!$C$3:$R$55,MATCH($D31,リスト!$C$3:$C$55,0),16)&amp;IF(INDEX(リスト!$C$3:$R$55,MATCH($D31,リスト!$C$3:$C$55,0),16)="①請求書(請負)",Q31,"")),"未入力の項目があります。項目をご選択ください。")</f>
        <v/>
      </c>
      <c r="M31" s="218">
        <f>COUNTIF(O24:O31,$O31)</f>
        <v>8</v>
      </c>
      <c r="N31" s="225" t="str">
        <f>IF($D31="","",INDEX(リスト!$C$3:$R$55,MATCH($D31,リスト!$C$3:$C$55,0),2))</f>
        <v/>
      </c>
      <c r="O31" s="220" t="e">
        <f>INDEX(リスト!$C$3:$S$55,MATCH(D31,リスト!$C$3:$C$55,0),17)</f>
        <v>#N/A</v>
      </c>
      <c r="P31" s="188" t="str">
        <f t="shared" si="2"/>
        <v/>
      </c>
      <c r="Q31" s="189" t="str">
        <f t="shared" si="1"/>
        <v/>
      </c>
      <c r="R31" s="189" t="str">
        <f t="shared" si="3"/>
        <v/>
      </c>
      <c r="S31" s="190" t="str">
        <f t="array" ref="S31">IFERROR(SMALL($R$24:$R$38,8),"")</f>
        <v/>
      </c>
    </row>
    <row r="32" spans="2:40" ht="33" customHeight="1" x14ac:dyDescent="0.3">
      <c r="B32" s="88">
        <v>9</v>
      </c>
      <c r="C32" s="81"/>
      <c r="D32" s="235"/>
      <c r="E32" s="82"/>
      <c r="F32" s="230"/>
      <c r="G32" s="231"/>
      <c r="H32" s="222" t="str">
        <f t="array" ref="H32">IFERROR(IF($C32="","",INDEX(リスト!$C$3:$R$55,MATCH($D32,リスト!$C$3:$C$55,0),14)&amp;IF(INDEX(リスト!$C$3:$R$55,MATCH($D32,リスト!$C$3:$C$55,0),14)="①請求書（指定様式_請負）",M32,"")),"未入力の項目があります。項目をご選択ください。")</f>
        <v/>
      </c>
      <c r="I32" s="240" t="str">
        <f t="shared" si="0"/>
        <v/>
      </c>
      <c r="J32" s="171" t="str">
        <f t="array" ref="J32">IFERROR(IF($C32="","",INDEX(リスト!$C$3:$R$55,MATCH($D32,リスト!$C$3:$C$55,0),15)&amp;IF(INDEX(リスト!$C$3:$R$55,MATCH($D32,リスト!$C$3:$C$55,0),15)="①物品請求　内訳書",M32,"")),"未入力の項目があります。項目をご選択ください。")</f>
        <v/>
      </c>
      <c r="K32" s="240" t="str">
        <f t="array" ref="K32">IFERROR(IF($O32="","",IF($J32="","",IF($M32&gt;6,"",HYPERLINK("#'"&amp;$J32&amp;"'!A1","作成")))),"")</f>
        <v/>
      </c>
      <c r="L32" s="228" t="str">
        <f t="array" ref="L32">IFERROR(IF($C32="","",INDEX(リスト!$C$3:$R$55,MATCH($D32,リスト!$C$3:$C$55,0),16)&amp;IF(INDEX(リスト!$C$3:$R$55,MATCH($D32,リスト!$C$3:$C$55,0),16)="①請求書(請負)",Q32,"")),"未入力の項目があります。項目をご選択ください。")</f>
        <v/>
      </c>
      <c r="M32" s="218">
        <f>COUNTIF(O24:O32,$O32)</f>
        <v>9</v>
      </c>
      <c r="N32" s="225" t="str">
        <f>IF($D32="","",INDEX(リスト!$C$3:$R$55,MATCH($D32,リスト!$C$3:$C$55,0),2))</f>
        <v/>
      </c>
      <c r="O32" s="220" t="e">
        <f>INDEX(リスト!$C$3:$S$55,MATCH(D32,リスト!$C$3:$C$55,0),17)</f>
        <v>#N/A</v>
      </c>
      <c r="P32" s="188" t="str">
        <f t="shared" si="2"/>
        <v/>
      </c>
      <c r="Q32" s="189" t="str">
        <f t="shared" si="1"/>
        <v/>
      </c>
      <c r="R32" s="189" t="str">
        <f t="shared" si="3"/>
        <v/>
      </c>
      <c r="S32" s="190" t="str">
        <f t="array" ref="S32">IFERROR(SMALL($R$24:$R$38,9),"")</f>
        <v/>
      </c>
    </row>
    <row r="33" spans="2:19" ht="33" customHeight="1" x14ac:dyDescent="0.3">
      <c r="B33" s="88">
        <v>10</v>
      </c>
      <c r="C33" s="81"/>
      <c r="D33" s="235"/>
      <c r="E33" s="82"/>
      <c r="F33" s="230"/>
      <c r="G33" s="231"/>
      <c r="H33" s="222" t="str">
        <f t="array" ref="H33">IFERROR(IF($C33="","",INDEX(リスト!$C$3:$R$55,MATCH($D33,リスト!$C$3:$C$55,0),14)&amp;IF(INDEX(リスト!$C$3:$R$55,MATCH($D33,リスト!$C$3:$C$55,0),14)="①請求書（指定様式_請負）",M33,"")),"未入力の項目があります。項目をご選択ください。")</f>
        <v/>
      </c>
      <c r="I33" s="240" t="str">
        <f t="shared" si="0"/>
        <v/>
      </c>
      <c r="J33" s="171" t="str">
        <f t="array" ref="J33">IFERROR(IF($C33="","",INDEX(リスト!$C$3:$R$55,MATCH($D33,リスト!$C$3:$C$55,0),15)&amp;IF(INDEX(リスト!$C$3:$R$55,MATCH($D33,リスト!$C$3:$C$55,0),15)="①物品請求　内訳書",M33,"")),"未入力の項目があります。項目をご選択ください。")</f>
        <v/>
      </c>
      <c r="K33" s="240" t="str">
        <f t="array" ref="K33">IFERROR(IF($O33="","",IF($J33="","",IF($M33&gt;6,"",HYPERLINK("#'"&amp;$J33&amp;"'!A1","作成")))),"")</f>
        <v/>
      </c>
      <c r="L33" s="228" t="str">
        <f t="array" ref="L33">IFERROR(IF($C33="","",INDEX(リスト!$C$3:$R$55,MATCH($D33,リスト!$C$3:$C$55,0),16)&amp;IF(INDEX(リスト!$C$3:$R$55,MATCH($D33,リスト!$C$3:$C$55,0),16)="①請求書(請負)",Q33,"")),"未入力の項目があります。項目をご選択ください。")</f>
        <v/>
      </c>
      <c r="M33" s="218">
        <f>COUNTIF(O24:O33,$O33)</f>
        <v>10</v>
      </c>
      <c r="N33" s="225" t="str">
        <f>IF($D33="","",INDEX(リスト!$C$3:$R$55,MATCH($D33,リスト!$C$3:$C$55,0),2))</f>
        <v/>
      </c>
      <c r="O33" s="220" t="e">
        <f>INDEX(リスト!$C$3:$S$55,MATCH(D33,リスト!$C$3:$C$55,0),17)</f>
        <v>#N/A</v>
      </c>
      <c r="P33" s="188" t="str">
        <f t="shared" si="2"/>
        <v/>
      </c>
      <c r="Q33" s="189" t="str">
        <f t="shared" si="1"/>
        <v/>
      </c>
      <c r="R33" s="189" t="str">
        <f t="shared" si="3"/>
        <v/>
      </c>
      <c r="S33" s="190" t="str">
        <f t="array" ref="S33">IFERROR(SMALL($R$24:$R$38,10),"")</f>
        <v/>
      </c>
    </row>
    <row r="34" spans="2:19" ht="33" customHeight="1" x14ac:dyDescent="0.3">
      <c r="B34" s="88">
        <v>11</v>
      </c>
      <c r="C34" s="81"/>
      <c r="D34" s="235"/>
      <c r="E34" s="82"/>
      <c r="F34" s="230"/>
      <c r="G34" s="231"/>
      <c r="H34" s="222" t="str">
        <f t="array" ref="H34">IFERROR(IF($C34="","",INDEX(リスト!$C$3:$R$55,MATCH($D34,リスト!$C$3:$C$55,0),14)&amp;IF(INDEX(リスト!$C$3:$R$55,MATCH($D34,リスト!$C$3:$C$55,0),14)="①請求書（指定様式_請負）",M34,"")),"未入力の項目があります。項目をご選択ください。")</f>
        <v/>
      </c>
      <c r="I34" s="240" t="str">
        <f t="shared" si="0"/>
        <v/>
      </c>
      <c r="J34" s="171" t="str">
        <f t="array" ref="J34">IFERROR(IF($C34="","",INDEX(リスト!$C$3:$R$55,MATCH($D34,リスト!$C$3:$C$55,0),15)&amp;IF(INDEX(リスト!$C$3:$R$55,MATCH($D34,リスト!$C$3:$C$55,0),15)="①物品請求　内訳書",M34,"")),"未入力の項目があります。項目をご選択ください。")</f>
        <v/>
      </c>
      <c r="K34" s="240" t="str">
        <f t="array" ref="K34">IFERROR(IF($O34="","",IF($J34="","",IF($M34&gt;6,"",HYPERLINK("#'"&amp;$J34&amp;"'!A1","作成")))),"")</f>
        <v/>
      </c>
      <c r="L34" s="228" t="str">
        <f t="array" ref="L34">IFERROR(IF($C34="","",INDEX(リスト!$C$3:$R$55,MATCH($D34,リスト!$C$3:$C$55,0),16)&amp;IF(INDEX(リスト!$C$3:$R$55,MATCH($D34,リスト!$C$3:$C$55,0),16)="①請求書(請負)",Q34,"")),"未入力の項目があります。項目をご選択ください。")</f>
        <v/>
      </c>
      <c r="M34" s="218">
        <f>COUNTIF(O24:O34,$O34)</f>
        <v>11</v>
      </c>
      <c r="N34" s="225" t="str">
        <f>IF($D34="","",INDEX(リスト!$C$3:$R$55,MATCH($D34,リスト!$C$3:$C$55,0),2))</f>
        <v/>
      </c>
      <c r="O34" s="220" t="e">
        <f>INDEX(リスト!$C$3:$S$55,MATCH(D34,リスト!$C$3:$C$55,0),17)</f>
        <v>#N/A</v>
      </c>
      <c r="P34" s="188" t="str">
        <f t="shared" si="2"/>
        <v/>
      </c>
      <c r="Q34" s="189" t="str">
        <f t="shared" si="1"/>
        <v/>
      </c>
      <c r="R34" s="189" t="str">
        <f t="shared" si="3"/>
        <v/>
      </c>
      <c r="S34" s="190" t="str">
        <f t="array" ref="S34">IFERROR(SMALL($R$24:$R$38,11),"")</f>
        <v/>
      </c>
    </row>
    <row r="35" spans="2:19" ht="33" customHeight="1" x14ac:dyDescent="0.3">
      <c r="B35" s="88">
        <v>12</v>
      </c>
      <c r="C35" s="81"/>
      <c r="D35" s="235"/>
      <c r="E35" s="82"/>
      <c r="F35" s="230"/>
      <c r="G35" s="231"/>
      <c r="H35" s="222" t="str">
        <f t="array" ref="H35">IFERROR(IF($C35="","",INDEX(リスト!$C$3:$R$55,MATCH($D35,リスト!$C$3:$C$55,0),14)&amp;IF(INDEX(リスト!$C$3:$R$55,MATCH($D35,リスト!$C$3:$C$55,0),14)="①請求書（指定様式_請負）",M35,"")),"未入力の項目があります。項目をご選択ください。")</f>
        <v/>
      </c>
      <c r="I35" s="240" t="str">
        <f t="shared" si="0"/>
        <v/>
      </c>
      <c r="J35" s="171" t="str">
        <f>IFERROR(IF($C35="","",INDEX(リスト!$C$3:$R$55,MATCH($D35,リスト!$C$3:$C$55,0),15)&amp;IF(INDEX(リスト!$C$3:$R$55,MATCH($D35,リスト!$C$3:$C$55,0),15)="①物品請求　内訳書",M35,"")),"未入力の項目があります。項目をご選択ください。")</f>
        <v/>
      </c>
      <c r="K35" s="240" t="str">
        <f t="array" ref="K35">IFERROR(IF($O35="","",IF($J35="","",IF($M35&gt;6,"",HYPERLINK("#'"&amp;$J35&amp;"'!A1","作成")))),"")</f>
        <v/>
      </c>
      <c r="L35" s="228" t="str">
        <f t="array" ref="L35">IFERROR(IF($C35="","",INDEX(リスト!$C$3:$R$55,MATCH($D35,リスト!$C$3:$C$55,0),16)&amp;IF(INDEX(リスト!$C$3:$R$55,MATCH($D35,リスト!$C$3:$C$55,0),16)="①請求書(請負)",Q35,"")),"未入力の項目があります。項目をご選択ください。")</f>
        <v/>
      </c>
      <c r="M35" s="218">
        <f>COUNTIF(O24:O35,$O35)</f>
        <v>12</v>
      </c>
      <c r="N35" s="225" t="str">
        <f>IF($D35="","",INDEX(リスト!$C$3:$R$55,MATCH($D35,リスト!$C$3:$C$55,0),2))</f>
        <v/>
      </c>
      <c r="O35" s="220" t="e">
        <f>INDEX(リスト!$C$3:$S$55,MATCH(D35,リスト!$C$3:$C$55,0),17)</f>
        <v>#N/A</v>
      </c>
      <c r="P35" s="188" t="str">
        <f t="shared" si="2"/>
        <v/>
      </c>
      <c r="Q35" s="189" t="str">
        <f t="shared" si="1"/>
        <v/>
      </c>
      <c r="R35" s="189" t="str">
        <f t="shared" si="3"/>
        <v/>
      </c>
      <c r="S35" s="190" t="str">
        <f t="array" ref="S35">IFERROR(SMALL($R$24:$R$38,12),"")</f>
        <v/>
      </c>
    </row>
    <row r="36" spans="2:19" ht="33" customHeight="1" x14ac:dyDescent="0.3">
      <c r="B36" s="88">
        <v>13</v>
      </c>
      <c r="C36" s="81"/>
      <c r="D36" s="235"/>
      <c r="E36" s="82"/>
      <c r="F36" s="230"/>
      <c r="G36" s="231"/>
      <c r="H36" s="222" t="str">
        <f t="array" ref="H36">IFERROR(IF($C36="","",INDEX(リスト!$C$3:$R$55,MATCH($D36,リスト!$C$3:$C$55,0),14)&amp;IF(INDEX(リスト!$C$3:$R$55,MATCH($D36,リスト!$C$3:$C$55,0),14)="①請求書（指定様式_請負）",M36,"")),"未入力の項目があります。項目をご選択ください。")</f>
        <v/>
      </c>
      <c r="I36" s="240" t="str">
        <f t="shared" si="0"/>
        <v/>
      </c>
      <c r="J36" s="171" t="str">
        <f t="array" ref="J36">IFERROR(IF($C36="","",INDEX(リスト!$C$3:$R$55,MATCH($D36,リスト!$C$3:$C$55,0),15)&amp;IF(INDEX(リスト!$C$3:$R$55,MATCH($D36,リスト!$C$3:$C$55,0),15)="①物品請求　内訳書",M36,"")),"未入力の項目があります。項目をご選択ください。")</f>
        <v/>
      </c>
      <c r="K36" s="240" t="str">
        <f t="array" ref="K36">IFERROR(IF($O36="","",IF($J36="","",IF($M36&gt;6,"",HYPERLINK("#'"&amp;$J36&amp;"'!A1","作成")))),"")</f>
        <v/>
      </c>
      <c r="L36" s="228" t="str">
        <f t="array" ref="L36">IFERROR(IF($C36="","",INDEX(リスト!$C$3:$R$55,MATCH($D36,リスト!$C$3:$C$55,0),16)&amp;IF(INDEX(リスト!$C$3:$R$55,MATCH($D36,リスト!$C$3:$C$55,0),16)="①請求書(請負)",Q36,"")),"未入力の項目があります。項目をご選択ください。")</f>
        <v/>
      </c>
      <c r="M36" s="218">
        <f>COUNTIF(O24:O36,$O36)</f>
        <v>13</v>
      </c>
      <c r="N36" s="225" t="str">
        <f>IF($D36="","",INDEX(リスト!$C$3:$R$55,MATCH($D36,リスト!$C$3:$C$55,0),2))</f>
        <v/>
      </c>
      <c r="O36" s="220" t="e">
        <f>INDEX(リスト!$C$3:$S$55,MATCH(D36,リスト!$C$3:$C$55,0),17)</f>
        <v>#N/A</v>
      </c>
      <c r="P36" s="188" t="str">
        <f t="shared" si="2"/>
        <v/>
      </c>
      <c r="Q36" s="189" t="str">
        <f t="shared" si="1"/>
        <v/>
      </c>
      <c r="R36" s="189" t="str">
        <f t="shared" si="3"/>
        <v/>
      </c>
      <c r="S36" s="190" t="str">
        <f t="array" ref="S36">IFERROR(SMALL($R$24:$R$38,13),"")</f>
        <v/>
      </c>
    </row>
    <row r="37" spans="2:19" ht="33" customHeight="1" x14ac:dyDescent="0.3">
      <c r="B37" s="88">
        <v>14</v>
      </c>
      <c r="C37" s="81"/>
      <c r="D37" s="235"/>
      <c r="E37" s="82"/>
      <c r="F37" s="230"/>
      <c r="G37" s="231"/>
      <c r="H37" s="222" t="str">
        <f t="array" ref="H37">IFERROR(IF($C37="","",INDEX(リスト!$C$3:$R$55,MATCH($D37,リスト!$C$3:$C$55,0),14)&amp;IF(INDEX(リスト!$C$3:$R$55,MATCH($D37,リスト!$C$3:$C$55,0),14)="①請求書（指定様式_請負）",M37,"")),"未入力の項目があります。項目をご選択ください。")</f>
        <v/>
      </c>
      <c r="I37" s="240" t="str">
        <f t="shared" si="0"/>
        <v/>
      </c>
      <c r="J37" s="171" t="str">
        <f t="array" ref="J37">IFERROR(IF($C37="","",INDEX(リスト!$C$3:$R$55,MATCH($D37,リスト!$C$3:$C$55,0),15)&amp;IF(INDEX(リスト!$C$3:$R$55,MATCH($D37,リスト!$C$3:$C$55,0),15)="①物品請求　内訳書",M37,"")),"未入力の項目があります。項目をご選択ください。")</f>
        <v/>
      </c>
      <c r="K37" s="240" t="str">
        <f t="array" ref="K37">IFERROR(IF($O37="","",IF($J37="","",IF($M37&gt;6,"",HYPERLINK("#'"&amp;$J37&amp;"'!A1","作成")))),"")</f>
        <v/>
      </c>
      <c r="L37" s="228" t="str">
        <f t="array" ref="L37">IFERROR(IF($C37="","",INDEX(リスト!$C$3:$R$55,MATCH($D37,リスト!$C$3:$C$55,0),16)&amp;IF(INDEX(リスト!$C$3:$R$55,MATCH($D37,リスト!$C$3:$C$55,0),16)="①請求書(請負)",Q37,"")),"未入力の項目があります。項目をご選択ください。")</f>
        <v/>
      </c>
      <c r="M37" s="218">
        <f>COUNTIF(O24:O37,$O37)</f>
        <v>14</v>
      </c>
      <c r="N37" s="225" t="str">
        <f>IF($D37="","",INDEX(リスト!$C$3:$R$55,MATCH($D37,リスト!$C$3:$C$55,0),2))</f>
        <v/>
      </c>
      <c r="O37" s="220" t="e">
        <f>INDEX(リスト!$C$3:$S$55,MATCH(D37,リスト!$C$3:$C$55,0),17)</f>
        <v>#N/A</v>
      </c>
      <c r="P37" s="188" t="str">
        <f t="shared" si="2"/>
        <v/>
      </c>
      <c r="Q37" s="189" t="str">
        <f t="shared" si="1"/>
        <v/>
      </c>
      <c r="R37" s="189" t="str">
        <f t="shared" si="3"/>
        <v/>
      </c>
      <c r="S37" s="190" t="str">
        <f t="array" ref="S37">IFERROR(SMALL($R$24:$R$38,14),"")</f>
        <v/>
      </c>
    </row>
    <row r="38" spans="2:19" ht="33" customHeight="1" thickBot="1" x14ac:dyDescent="0.35">
      <c r="B38" s="89">
        <v>15</v>
      </c>
      <c r="C38" s="83"/>
      <c r="D38" s="236"/>
      <c r="E38" s="214"/>
      <c r="F38" s="232"/>
      <c r="G38" s="233"/>
      <c r="H38" s="223" t="str">
        <f t="array" ref="H38">IFERROR(IF($C38="","",INDEX(リスト!$C$3:$R$55,MATCH($D38,リスト!$C$3:$C$55,0),14)&amp;IF(INDEX(リスト!$C$3:$R$55,MATCH($D38,リスト!$C$3:$C$55,0),14)="①請求書（指定様式_請負）",M38,"")),"未入力の項目があります。項目をご選択ください。")</f>
        <v/>
      </c>
      <c r="I38" s="241" t="str">
        <f t="shared" si="0"/>
        <v/>
      </c>
      <c r="J38" s="224" t="str">
        <f t="array" ref="J38">IFERROR(IF($C38="","",INDEX(リスト!$C$3:$R$55,MATCH($D38,リスト!$C$3:$C$55,0),15)&amp;IF(INDEX(リスト!$C$3:$R$55,MATCH($D38,リスト!$C$3:$C$55,0),15)="①物品請求　内訳書",M38,"")),"未入力の項目があります。項目をご選択ください。")</f>
        <v/>
      </c>
      <c r="K38" s="241" t="str">
        <f t="array" ref="K38">IFERROR(IF($O38="","",IF($J38="","",IF($M38&gt;6,"",HYPERLINK("#'"&amp;$J38&amp;"'!A1","作成")))),"")</f>
        <v/>
      </c>
      <c r="L38" s="229" t="str">
        <f t="array" ref="L38">IFERROR(IF($C38="","",INDEX(リスト!$C$3:$R$55,MATCH($D38,リスト!$C$3:$C$55,0),16)&amp;IF(INDEX(リスト!$C$3:$R$55,MATCH($D38,リスト!$C$3:$C$55,0),16)="①請求書(請負)",Q38,"")),"未入力の項目があります。項目をご選択ください。")</f>
        <v/>
      </c>
      <c r="M38" s="226">
        <f>COUNTIF(O24:O38,$O38)</f>
        <v>15</v>
      </c>
      <c r="N38" s="227" t="str">
        <f>IF($D38="","",INDEX(リスト!$C$3:$R$55,MATCH($D38,リスト!$C$3:$C$55,0),2))</f>
        <v/>
      </c>
      <c r="O38" s="221" t="e">
        <f>INDEX(リスト!$C$3:$S$55,MATCH(D38,リスト!$C$3:$C$55,0),17)</f>
        <v>#N/A</v>
      </c>
      <c r="P38" s="191" t="str">
        <f t="shared" si="2"/>
        <v/>
      </c>
      <c r="Q38" s="192" t="str">
        <f t="shared" si="1"/>
        <v/>
      </c>
      <c r="R38" s="192" t="str">
        <f t="shared" si="3"/>
        <v/>
      </c>
      <c r="S38" s="193" t="str">
        <f t="array" ref="S38">IFERROR(SMALL($R$24:$R$38,15),"")</f>
        <v/>
      </c>
    </row>
    <row r="39" spans="2:19" ht="18" customHeight="1" thickTop="1" x14ac:dyDescent="0.3"/>
  </sheetData>
  <sheetProtection algorithmName="SHA-512" hashValue="TIajwsmyUFE4J/htCYRWJKFdpPyLkypS8aQmtIlM0r+j/1uxVFA2wQhZsZsAu/vnmgSYpxmtfA5L3t2xYfUGXw==" saltValue="n4OMgoRDEOPBcLqoWxTg+g==" spinCount="100000" sheet="1" scenarios="1" formatCells="0" formatColumns="0" formatRows="0" sort="0" autoFilter="0"/>
  <mergeCells count="44">
    <mergeCell ref="D14:E14"/>
    <mergeCell ref="B16:C16"/>
    <mergeCell ref="B17:C17"/>
    <mergeCell ref="B10:C10"/>
    <mergeCell ref="B11:C11"/>
    <mergeCell ref="B12:C12"/>
    <mergeCell ref="B13:C13"/>
    <mergeCell ref="B14:C14"/>
    <mergeCell ref="B15:C15"/>
    <mergeCell ref="D13:E13"/>
    <mergeCell ref="D11:E11"/>
    <mergeCell ref="D12:E12"/>
    <mergeCell ref="D15:E15"/>
    <mergeCell ref="D16:E16"/>
    <mergeCell ref="D17:E17"/>
    <mergeCell ref="B6:C6"/>
    <mergeCell ref="B7:C7"/>
    <mergeCell ref="B8:C8"/>
    <mergeCell ref="B9:C9"/>
    <mergeCell ref="B22:B23"/>
    <mergeCell ref="C22:C23"/>
    <mergeCell ref="D2:E2"/>
    <mergeCell ref="D3:E3"/>
    <mergeCell ref="D4:E4"/>
    <mergeCell ref="D5:E5"/>
    <mergeCell ref="B2:C2"/>
    <mergeCell ref="B3:C3"/>
    <mergeCell ref="B4:C4"/>
    <mergeCell ref="B5:C5"/>
    <mergeCell ref="D6:E6"/>
    <mergeCell ref="D7:E7"/>
    <mergeCell ref="D8:E8"/>
    <mergeCell ref="D9:E9"/>
    <mergeCell ref="D10:E10"/>
    <mergeCell ref="H19:N19"/>
    <mergeCell ref="B20:N20"/>
    <mergeCell ref="N22:N23"/>
    <mergeCell ref="D22:D23"/>
    <mergeCell ref="E22:E23"/>
    <mergeCell ref="F22:G22"/>
    <mergeCell ref="L22:L23"/>
    <mergeCell ref="H22:K23"/>
    <mergeCell ref="D19:E19"/>
    <mergeCell ref="B19:C19"/>
  </mergeCells>
  <phoneticPr fontId="1"/>
  <conditionalFormatting sqref="C24:C38">
    <cfRule type="expression" dxfId="85" priority="7">
      <formula>$C24=""</formula>
    </cfRule>
  </conditionalFormatting>
  <conditionalFormatting sqref="C24:L38">
    <cfRule type="expression" dxfId="84" priority="18">
      <formula>$H24=""</formula>
    </cfRule>
  </conditionalFormatting>
  <conditionalFormatting sqref="D24:D38">
    <cfRule type="expression" dxfId="83" priority="8">
      <formula>ISERROR(VLOOKUP(D24,INDIRECT(C24),1,0))</formula>
    </cfRule>
  </conditionalFormatting>
  <conditionalFormatting sqref="E24:E38">
    <cfRule type="expression" dxfId="82" priority="6">
      <formula>$E24=""</formula>
    </cfRule>
  </conditionalFormatting>
  <conditionalFormatting sqref="E24:G38">
    <cfRule type="expression" dxfId="81" priority="3">
      <formula>$O24&lt;&gt;"①"</formula>
    </cfRule>
  </conditionalFormatting>
  <conditionalFormatting sqref="F24:G38">
    <cfRule type="expression" dxfId="80" priority="5">
      <formula>$F24=""</formula>
    </cfRule>
  </conditionalFormatting>
  <conditionalFormatting sqref="H24:L38">
    <cfRule type="expression" dxfId="79" priority="10">
      <formula>$D24=""</formula>
    </cfRule>
  </conditionalFormatting>
  <dataValidations count="2">
    <dataValidation type="list" allowBlank="1" showInputMessage="1" showErrorMessage="1" promptTitle="【必須項目】" prompt="必ずご選択ください。" sqref="D17" xr:uid="{4A829A7C-234A-43F1-B2BC-E46DE3696D1F}">
      <formula1>"会員,非会員"</formula1>
    </dataValidation>
    <dataValidation type="list" allowBlank="1" showInputMessage="1" showErrorMessage="1" sqref="D24:D38" xr:uid="{53583303-D399-404C-BA39-2520F1553AEE}">
      <formula1>INDIRECT($C24)</formula1>
    </dataValidation>
  </dataValidations>
  <printOptions horizontalCentered="1"/>
  <pageMargins left="0.51181102362204722" right="0.51181102362204722" top="0.55118110236220474" bottom="0.55118110236220474" header="0.31496062992125984" footer="0.31496062992125984"/>
  <pageSetup paperSize="9" scale="54" orientation="landscape" blackAndWhite="1"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612EF783-82D9-4FA9-B483-F1FF3D3C5363}">
          <x14:formula1>
            <xm:f>OFFSET(リスト!$U$3,,,COUNTA(リスト!$E$2:$O$2))</xm:f>
          </x14:formula1>
          <xm:sqref>C24:C38</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2EA04-45BE-40B6-9AD8-C68476D014A0}">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activeCell="S5" sqref="S5:V5"/>
      <selection pane="bottomLeft" activeCell="S5" sqref="S5:V5"/>
    </sheetView>
  </sheetViews>
  <sheetFormatPr defaultColWidth="4" defaultRowHeight="21.9" customHeight="1" x14ac:dyDescent="0.3"/>
  <cols>
    <col min="1" max="32" width="4" style="90"/>
    <col min="33" max="33" width="4.5429687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256</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97"/>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98"/>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98"/>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98"/>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98"/>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99"/>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99"/>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99"/>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99"/>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99"/>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200"/>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200"/>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98"/>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200"/>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99"/>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99"/>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99"/>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99"/>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200"/>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200"/>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bLw/hMg9dgYa2zjVtIYVuekEBDiXK+p5LOPgVNJvG0nCE5KxaZFqaOsmEXi3yGGdGFl0vKeytDX279HrameQxw==" saltValue="n5HCCkogEtSPQMIZ2O6yyw==" spinCount="100000" sheet="1" formatCells="0" formatColumns="0" formatRows="0" selectLockedCells="1"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79" orientation="landscape" blackAndWhite="1" r:id="rId1"/>
  <headerFooter>
    <oddHeader>&amp;R自動入力用</oddHeader>
  </headerFooter>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A2DE3C-B695-47A1-8173-798DD8634DF5}">
  <sheetPr codeName="Sheet10">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4" sqref="G14:K14"/>
    </sheetView>
  </sheetViews>
  <sheetFormatPr defaultColWidth="4" defaultRowHeight="20.100000000000001" customHeight="1" x14ac:dyDescent="0.3"/>
  <cols>
    <col min="1" max="6" width="4" style="90"/>
    <col min="7" max="7" width="8.6328125" style="90" bestFit="1" customWidth="1"/>
    <col min="8" max="22" width="4" style="90"/>
    <col min="23" max="23" width="5.1796875" style="210" customWidth="1"/>
    <col min="24" max="24" width="4.08984375" style="90" customWidth="1"/>
    <col min="25" max="28" width="4" style="90"/>
    <col min="29" max="29" width="0" style="90" hidden="1" customWidth="1"/>
    <col min="30" max="16384" width="4" style="90"/>
  </cols>
  <sheetData>
    <row r="1" spans="1:29" ht="37.799999999999997" customHeight="1" x14ac:dyDescent="0.3">
      <c r="AB1" s="138"/>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211</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IFERROR(INDEX('基本情報(必須)'!$C$24:$L$38,MATCH(設定シート!$C$6,'基本情報(必須)'!$H$24:$H$38,0),2)&amp;"","")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80"/>
      <c r="H14" s="580"/>
      <c r="I14" s="580"/>
      <c r="J14" s="580"/>
      <c r="K14" s="581"/>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IFERROR(INDEX('基本情報(必須)'!$C$24:$L$38,MATCH(設定シート!$C$6,'基本情報(必須)'!$H$24:$H$38,0),3)&amp;"","")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536" t="str">
        <f>IFERROR(INDEX('基本情報(必須)'!$C$24:$L$38,MATCH(設定シート!$C$6,'基本情報(必須)'!$H$24:$H$38,0),4)&amp;"","")</f>
        <v/>
      </c>
      <c r="H17" s="536"/>
      <c r="I17" s="536"/>
      <c r="J17" s="536"/>
      <c r="K17" s="536"/>
      <c r="L17" s="536"/>
      <c r="M17" s="536"/>
      <c r="N17" s="536"/>
      <c r="O17" s="536"/>
      <c r="P17" s="536"/>
      <c r="Q17" s="536"/>
      <c r="R17" s="536"/>
      <c r="S17" s="536"/>
      <c r="T17" s="536"/>
      <c r="U17" s="536"/>
      <c r="V17" s="536"/>
      <c r="W17" s="536"/>
      <c r="X17" s="536"/>
      <c r="Y17" s="536"/>
      <c r="Z17" s="537"/>
    </row>
    <row r="18" spans="2:27" ht="21" customHeight="1" x14ac:dyDescent="0.3">
      <c r="B18" s="575"/>
      <c r="C18" s="576"/>
      <c r="D18" s="576"/>
      <c r="E18" s="576"/>
      <c r="F18" s="577"/>
      <c r="G18" s="538" t="str">
        <f>IFERROR(INDEX('基本情報(必須)'!$C$24:$L$38,MATCH(設定シート!$C$6,'基本情報(必須)'!$H$24:$H$38,0),5)&amp;"","")</f>
        <v/>
      </c>
      <c r="H18" s="538"/>
      <c r="I18" s="538"/>
      <c r="J18" s="538"/>
      <c r="K18" s="538"/>
      <c r="L18" s="538"/>
      <c r="M18" s="538"/>
      <c r="N18" s="538"/>
      <c r="O18" s="538"/>
      <c r="P18" s="538"/>
      <c r="Q18" s="538"/>
      <c r="R18" s="538"/>
      <c r="S18" s="538"/>
      <c r="T18" s="538"/>
      <c r="U18" s="538"/>
      <c r="V18" s="538"/>
      <c r="W18" s="538"/>
      <c r="X18" s="538"/>
      <c r="Y18" s="538"/>
      <c r="Z18" s="539"/>
    </row>
    <row r="19" spans="2:27" ht="30" customHeight="1" x14ac:dyDescent="0.3">
      <c r="B19" s="584" t="s">
        <v>59</v>
      </c>
      <c r="C19" s="585"/>
      <c r="D19" s="585"/>
      <c r="E19" s="585"/>
      <c r="F19" s="586"/>
      <c r="G19" s="588"/>
      <c r="H19" s="589"/>
      <c r="I19" s="589"/>
      <c r="J19" s="589"/>
      <c r="K19" s="590"/>
      <c r="L19" s="656"/>
      <c r="M19" s="657"/>
      <c r="N19" s="657"/>
      <c r="O19" s="657"/>
      <c r="P19" s="657"/>
      <c r="Q19" s="657"/>
      <c r="R19" s="657"/>
      <c r="S19" s="657"/>
      <c r="T19" s="657"/>
      <c r="U19" s="657"/>
      <c r="V19" s="657"/>
      <c r="W19" s="657"/>
      <c r="X19" s="657"/>
      <c r="Y19" s="657"/>
      <c r="Z19" s="658"/>
    </row>
    <row r="20" spans="2:27" ht="30" customHeight="1" thickBot="1" x14ac:dyDescent="0.35">
      <c r="B20" s="594" t="s">
        <v>85</v>
      </c>
      <c r="C20" s="595"/>
      <c r="D20" s="595"/>
      <c r="E20" s="596">
        <v>0.1</v>
      </c>
      <c r="F20" s="597"/>
      <c r="G20" s="591">
        <f>$G$19*$E$20</f>
        <v>0</v>
      </c>
      <c r="H20" s="592"/>
      <c r="I20" s="592"/>
      <c r="J20" s="592"/>
      <c r="K20" s="593"/>
      <c r="L20" s="652"/>
      <c r="M20" s="653"/>
      <c r="N20" s="653"/>
      <c r="O20" s="653"/>
      <c r="P20" s="653"/>
      <c r="Q20" s="654"/>
      <c r="R20" s="654"/>
      <c r="S20" s="654"/>
      <c r="T20" s="654"/>
      <c r="U20" s="654"/>
      <c r="V20" s="653"/>
      <c r="W20" s="653"/>
      <c r="X20" s="653"/>
      <c r="Y20" s="653"/>
      <c r="Z20" s="655"/>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659"/>
      <c r="H22" s="660"/>
      <c r="I22" s="660"/>
      <c r="J22" s="660"/>
      <c r="K22" s="661"/>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1Dr1kxqAhFRv+890NPcuMLt+xj7bQ1bTYk9zW9B5+7DVwFHVDUIyBUQYrG1IzlEoXNzbsl0gH6D469lwosdleA==" saltValue="5zxTWVxGQnUQQjcRUT1Psw==" spinCount="100000" sheet="1" formatCells="0" formatColumns="0" formatRows="0" selectLockedCells="1" sort="0" autoFilter="0"/>
  <mergeCells count="70">
    <mergeCell ref="X13:Z13"/>
    <mergeCell ref="O15:Q15"/>
    <mergeCell ref="R15:Z15"/>
    <mergeCell ref="V12:W12"/>
    <mergeCell ref="X12:Z12"/>
    <mergeCell ref="O12:Q12"/>
    <mergeCell ref="R12:U12"/>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L21:P21"/>
    <mergeCell ref="Q21:U21"/>
    <mergeCell ref="V21:Z21"/>
    <mergeCell ref="B22:F22"/>
    <mergeCell ref="L22:P22"/>
    <mergeCell ref="Q22:U22"/>
    <mergeCell ref="V22:Z22"/>
    <mergeCell ref="B21:F21"/>
    <mergeCell ref="G21:K21"/>
    <mergeCell ref="G22:K22"/>
    <mergeCell ref="L19:Z19"/>
    <mergeCell ref="B20:D20"/>
    <mergeCell ref="E20:F20"/>
    <mergeCell ref="G20:K20"/>
    <mergeCell ref="L20:Z20"/>
    <mergeCell ref="B19:F19"/>
    <mergeCell ref="G19:K19"/>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s>
  <phoneticPr fontId="1"/>
  <conditionalFormatting sqref="G15">
    <cfRule type="expression" dxfId="60" priority="10">
      <formula>$G$15=""</formula>
    </cfRule>
  </conditionalFormatting>
  <conditionalFormatting sqref="G17">
    <cfRule type="expression" dxfId="59" priority="7">
      <formula>$G$17=""</formula>
    </cfRule>
  </conditionalFormatting>
  <conditionalFormatting sqref="G18">
    <cfRule type="expression" dxfId="58" priority="6">
      <formula>$G$18=""</formula>
    </cfRule>
  </conditionalFormatting>
  <conditionalFormatting sqref="G22">
    <cfRule type="expression" dxfId="57" priority="4">
      <formula>$G$22=""</formula>
    </cfRule>
  </conditionalFormatting>
  <conditionalFormatting sqref="G14:K14 G16:K16 G19:K19 G22 L22:P22">
    <cfRule type="expression" dxfId="56" priority="2">
      <formula>$AC$1&gt;0</formula>
    </cfRule>
  </conditionalFormatting>
  <conditionalFormatting sqref="G14:K14">
    <cfRule type="expression" dxfId="55" priority="9">
      <formula>$G$14=""</formula>
    </cfRule>
  </conditionalFormatting>
  <conditionalFormatting sqref="G16:K16">
    <cfRule type="expression" dxfId="54" priority="8">
      <formula>$G$16=""</formula>
    </cfRule>
  </conditionalFormatting>
  <conditionalFormatting sqref="G19:K19">
    <cfRule type="expression" dxfId="53" priority="5">
      <formula>$G$19=""</formula>
    </cfRule>
  </conditionalFormatting>
  <conditionalFormatting sqref="L22:P22">
    <cfRule type="expression" dxfId="52" priority="3">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410BA-6B34-4C6C-8468-FF120F12F3E3}">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activeCell="S5" sqref="S5:V5"/>
      <selection pane="bottomLeft" activeCell="S5" sqref="S5:V5"/>
    </sheetView>
  </sheetViews>
  <sheetFormatPr defaultColWidth="4" defaultRowHeight="21.9" customHeight="1" x14ac:dyDescent="0.3"/>
  <cols>
    <col min="1" max="32" width="4" style="90"/>
    <col min="33" max="33" width="4.5429687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255</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97"/>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98"/>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98"/>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98"/>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98"/>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99"/>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99"/>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99"/>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99"/>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99"/>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200"/>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200"/>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98"/>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200"/>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99"/>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99"/>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99"/>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99"/>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200"/>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200"/>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sVEOpNrTRxRav8j8yLOGQwtlx/o7GC2ZXXBemY7z2nfzEum46FwFnFArIzdCPcYI5xT4pArIsyzDUzMWyrgWvg==" saltValue="RFebN4UvtJ0qcY2CVRxqaw==" spinCount="100000" sheet="1" formatCells="0" formatColumns="0" formatRows="0" selectLockedCells="1"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79" orientation="landscape" blackAndWhite="1" r:id="rId1"/>
  <headerFooter>
    <oddHeader>&amp;R自動入力用</oddHeader>
  </headerFooter>
  <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8AD646-0EC0-4931-9905-90EBFC9DD97C}">
  <sheetPr codeName="Sheet11">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4" sqref="G14:K14"/>
    </sheetView>
  </sheetViews>
  <sheetFormatPr defaultColWidth="4" defaultRowHeight="20.100000000000001" customHeight="1" x14ac:dyDescent="0.3"/>
  <cols>
    <col min="1" max="6" width="4" style="90"/>
    <col min="7" max="7" width="8.6328125" style="90" bestFit="1" customWidth="1"/>
    <col min="8" max="22" width="4" style="90"/>
    <col min="23" max="23" width="5.1796875" style="210" customWidth="1"/>
    <col min="24" max="24" width="4.08984375" style="90" customWidth="1"/>
    <col min="25" max="27" width="4" style="90"/>
    <col min="28" max="28" width="4" style="90" customWidth="1"/>
    <col min="29" max="29" width="0" style="90" hidden="1" customWidth="1"/>
    <col min="30" max="16384" width="4" style="90"/>
  </cols>
  <sheetData>
    <row r="1" spans="1:29" ht="37.799999999999997" customHeight="1" x14ac:dyDescent="0.3">
      <c r="AB1" s="138"/>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212</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IFERROR(INDEX('基本情報(必須)'!$C$24:$L$38,MATCH(設定シート!$C$7,'基本情報(必須)'!$H$24:$H$38,0),2)&amp;"","")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80"/>
      <c r="H14" s="580"/>
      <c r="I14" s="580"/>
      <c r="J14" s="580"/>
      <c r="K14" s="581"/>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IFERROR(INDEX('基本情報(必須)'!$C$24:$L$38,MATCH(設定シート!$C$7,'基本情報(必須)'!$H$24:$H$38,0),3)&amp;"","")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536" t="str">
        <f>IFERROR(INDEX('基本情報(必須)'!$C$24:$L$38,MATCH(設定シート!$C$7,'基本情報(必須)'!$H$24:$H$38,0),4)&amp;"","")</f>
        <v/>
      </c>
      <c r="H17" s="536"/>
      <c r="I17" s="536"/>
      <c r="J17" s="536"/>
      <c r="K17" s="536"/>
      <c r="L17" s="536"/>
      <c r="M17" s="536"/>
      <c r="N17" s="536"/>
      <c r="O17" s="536"/>
      <c r="P17" s="536"/>
      <c r="Q17" s="536"/>
      <c r="R17" s="536"/>
      <c r="S17" s="536"/>
      <c r="T17" s="536"/>
      <c r="U17" s="536"/>
      <c r="V17" s="536"/>
      <c r="W17" s="536"/>
      <c r="X17" s="536"/>
      <c r="Y17" s="536"/>
      <c r="Z17" s="537"/>
    </row>
    <row r="18" spans="2:27" ht="21" customHeight="1" x14ac:dyDescent="0.3">
      <c r="B18" s="575"/>
      <c r="C18" s="576"/>
      <c r="D18" s="576"/>
      <c r="E18" s="576"/>
      <c r="F18" s="577"/>
      <c r="G18" s="538" t="str">
        <f>IFERROR(INDEX('基本情報(必須)'!$C$24:$L$38,MATCH(設定シート!$C$7,'基本情報(必須)'!$H$24:$H$38,0),5)&amp;"","")</f>
        <v/>
      </c>
      <c r="H18" s="538"/>
      <c r="I18" s="538"/>
      <c r="J18" s="538"/>
      <c r="K18" s="538"/>
      <c r="L18" s="538"/>
      <c r="M18" s="538"/>
      <c r="N18" s="538"/>
      <c r="O18" s="538"/>
      <c r="P18" s="538"/>
      <c r="Q18" s="538"/>
      <c r="R18" s="538"/>
      <c r="S18" s="538"/>
      <c r="T18" s="538"/>
      <c r="U18" s="538"/>
      <c r="V18" s="538"/>
      <c r="W18" s="538"/>
      <c r="X18" s="538"/>
      <c r="Y18" s="538"/>
      <c r="Z18" s="539"/>
    </row>
    <row r="19" spans="2:27" ht="30" customHeight="1" x14ac:dyDescent="0.3">
      <c r="B19" s="584" t="s">
        <v>59</v>
      </c>
      <c r="C19" s="585"/>
      <c r="D19" s="585"/>
      <c r="E19" s="585"/>
      <c r="F19" s="586"/>
      <c r="G19" s="588"/>
      <c r="H19" s="589"/>
      <c r="I19" s="589"/>
      <c r="J19" s="589"/>
      <c r="K19" s="590"/>
      <c r="L19" s="656"/>
      <c r="M19" s="657"/>
      <c r="N19" s="657"/>
      <c r="O19" s="657"/>
      <c r="P19" s="657"/>
      <c r="Q19" s="657"/>
      <c r="R19" s="657"/>
      <c r="S19" s="657"/>
      <c r="T19" s="657"/>
      <c r="U19" s="657"/>
      <c r="V19" s="657"/>
      <c r="W19" s="657"/>
      <c r="X19" s="657"/>
      <c r="Y19" s="657"/>
      <c r="Z19" s="658"/>
    </row>
    <row r="20" spans="2:27" ht="30" customHeight="1" thickBot="1" x14ac:dyDescent="0.35">
      <c r="B20" s="594" t="s">
        <v>85</v>
      </c>
      <c r="C20" s="595"/>
      <c r="D20" s="595"/>
      <c r="E20" s="596">
        <v>0.1</v>
      </c>
      <c r="F20" s="597"/>
      <c r="G20" s="591">
        <f>$G$19*$E$20</f>
        <v>0</v>
      </c>
      <c r="H20" s="592"/>
      <c r="I20" s="592"/>
      <c r="J20" s="592"/>
      <c r="K20" s="593"/>
      <c r="L20" s="652"/>
      <c r="M20" s="653"/>
      <c r="N20" s="653"/>
      <c r="O20" s="653"/>
      <c r="P20" s="653"/>
      <c r="Q20" s="654"/>
      <c r="R20" s="654"/>
      <c r="S20" s="654"/>
      <c r="T20" s="654"/>
      <c r="U20" s="654"/>
      <c r="V20" s="653"/>
      <c r="W20" s="653"/>
      <c r="X20" s="653"/>
      <c r="Y20" s="653"/>
      <c r="Z20" s="655"/>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659"/>
      <c r="H22" s="660"/>
      <c r="I22" s="660"/>
      <c r="J22" s="660"/>
      <c r="K22" s="661"/>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JpePIwLUTQALmieH3dlZDKLonvzFIrk+D6PkJggg7rBtNeDJfRxhqcV2kxsJjXplj3a3oNB+3/dgsi3nePv4ng==" saltValue="QO4lvl4E1K6ew1N/lgCF1g==" spinCount="100000" sheet="1" formatCells="0" formatColumns="0" formatRows="0" selectLockedCells="1" sort="0" autoFilter="0"/>
  <mergeCells count="70">
    <mergeCell ref="X13:Z13"/>
    <mergeCell ref="O15:Q15"/>
    <mergeCell ref="R15:Z15"/>
    <mergeCell ref="V12:W12"/>
    <mergeCell ref="X12:Z12"/>
    <mergeCell ref="O12:Q12"/>
    <mergeCell ref="R12:U12"/>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L21:P21"/>
    <mergeCell ref="Q21:U21"/>
    <mergeCell ref="V21:Z21"/>
    <mergeCell ref="B22:F22"/>
    <mergeCell ref="L22:P22"/>
    <mergeCell ref="Q22:U22"/>
    <mergeCell ref="V22:Z22"/>
    <mergeCell ref="B21:F21"/>
    <mergeCell ref="G21:K21"/>
    <mergeCell ref="G22:K22"/>
    <mergeCell ref="L19:Z19"/>
    <mergeCell ref="B20:D20"/>
    <mergeCell ref="E20:F20"/>
    <mergeCell ref="G20:K20"/>
    <mergeCell ref="L20:Z20"/>
    <mergeCell ref="B19:F19"/>
    <mergeCell ref="G19:K19"/>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s>
  <phoneticPr fontId="1"/>
  <conditionalFormatting sqref="G15">
    <cfRule type="expression" dxfId="51" priority="10">
      <formula>$G$15=""</formula>
    </cfRule>
  </conditionalFormatting>
  <conditionalFormatting sqref="G17">
    <cfRule type="expression" dxfId="50" priority="7">
      <formula>$G$17=""</formula>
    </cfRule>
  </conditionalFormatting>
  <conditionalFormatting sqref="G18">
    <cfRule type="expression" dxfId="49" priority="6">
      <formula>$G$18=""</formula>
    </cfRule>
  </conditionalFormatting>
  <conditionalFormatting sqref="G22">
    <cfRule type="expression" dxfId="48" priority="4">
      <formula>$G$22=""</formula>
    </cfRule>
  </conditionalFormatting>
  <conditionalFormatting sqref="G14:K14 G16:K16 G19:K19 G22 L22:P22">
    <cfRule type="expression" dxfId="47" priority="2">
      <formula>$AC$1&gt;0</formula>
    </cfRule>
  </conditionalFormatting>
  <conditionalFormatting sqref="G14:K14">
    <cfRule type="expression" dxfId="46" priority="9">
      <formula>$G$14=""</formula>
    </cfRule>
  </conditionalFormatting>
  <conditionalFormatting sqref="G16:K16">
    <cfRule type="expression" dxfId="45" priority="8">
      <formula>$G$16=""</formula>
    </cfRule>
  </conditionalFormatting>
  <conditionalFormatting sqref="G19:K19">
    <cfRule type="expression" dxfId="44" priority="5">
      <formula>$G$19=""</formula>
    </cfRule>
  </conditionalFormatting>
  <conditionalFormatting sqref="L22:P22">
    <cfRule type="expression" dxfId="43" priority="3">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B127B-83BD-4218-90F5-49413AF41842}">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activeCell="S5" sqref="S5:V5"/>
      <selection pane="bottomLeft" activeCell="S5" sqref="S5:V5"/>
    </sheetView>
  </sheetViews>
  <sheetFormatPr defaultColWidth="4" defaultRowHeight="21.9" customHeight="1" x14ac:dyDescent="0.3"/>
  <cols>
    <col min="1" max="32" width="4" style="90"/>
    <col min="33" max="33" width="4.5429687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254</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97"/>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98"/>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98"/>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98"/>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98"/>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99"/>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99"/>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99"/>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99"/>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99"/>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200"/>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200"/>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98"/>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200"/>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99"/>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99"/>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99"/>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99"/>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200"/>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200"/>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j9hTWMJww0ExtmgMT/x/2tMizCetuBXHf4IbZLdYQBdGNhjx3A9RfLMTxxvxLkGsZ7cT52pQbYUgLWQNrn46Gw==" saltValue="nSGrYKF7X2L6lXmg2HgbZw==" spinCount="100000" sheet="1" scenarios="1" formatCells="0" formatColumns="0" formatRows="0" selectLockedCells="1"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79" orientation="landscape" blackAndWhite="1" r:id="rId1"/>
  <headerFooter>
    <oddHeader>&amp;R自動入力用</oddHeader>
  </headerFooter>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FE2868-598B-4D33-A4BE-6B057C701F40}">
  <sheetPr codeName="Sheet12">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6" sqref="G16:K16"/>
    </sheetView>
  </sheetViews>
  <sheetFormatPr defaultColWidth="4" defaultRowHeight="20.100000000000001" customHeight="1" x14ac:dyDescent="0.3"/>
  <cols>
    <col min="1" max="6" width="4" style="90"/>
    <col min="7" max="7" width="8.6328125" style="90" bestFit="1" customWidth="1"/>
    <col min="8" max="22" width="4" style="90"/>
    <col min="23" max="23" width="5.1796875" style="210" customWidth="1"/>
    <col min="24" max="24" width="4.08984375" style="90" customWidth="1"/>
    <col min="25" max="28" width="4" style="90"/>
    <col min="29" max="29" width="0" style="90" hidden="1" customWidth="1"/>
    <col min="30" max="16384" width="4" style="90"/>
  </cols>
  <sheetData>
    <row r="1" spans="1:29" ht="37.799999999999997" customHeight="1" x14ac:dyDescent="0.3">
      <c r="AB1" s="138"/>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213</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IFERROR(INDEX('基本情報(必須)'!$C$24:$L$38,MATCH(設定シート!$C$8,'基本情報(必須)'!$H$24:$H$38,0),2)&amp;"","")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80"/>
      <c r="H14" s="580"/>
      <c r="I14" s="580"/>
      <c r="J14" s="580"/>
      <c r="K14" s="581"/>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IFERROR(INDEX('基本情報(必須)'!$C$24:$L$38,MATCH(設定シート!$C$8,'基本情報(必須)'!$H$24:$H$38,0),3)&amp;"","")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536" t="str">
        <f>IFERROR(INDEX('基本情報(必須)'!$C$24:$L$38,MATCH(設定シート!$C$8,'基本情報(必須)'!$H$24:$H$38,0),4)&amp;"","")</f>
        <v/>
      </c>
      <c r="H17" s="536"/>
      <c r="I17" s="536"/>
      <c r="J17" s="536"/>
      <c r="K17" s="536"/>
      <c r="L17" s="536"/>
      <c r="M17" s="536"/>
      <c r="N17" s="536"/>
      <c r="O17" s="536"/>
      <c r="P17" s="536"/>
      <c r="Q17" s="536"/>
      <c r="R17" s="536"/>
      <c r="S17" s="536"/>
      <c r="T17" s="536"/>
      <c r="U17" s="536"/>
      <c r="V17" s="536"/>
      <c r="W17" s="536"/>
      <c r="X17" s="536"/>
      <c r="Y17" s="536"/>
      <c r="Z17" s="537"/>
    </row>
    <row r="18" spans="2:27" ht="21" customHeight="1" x14ac:dyDescent="0.3">
      <c r="B18" s="575"/>
      <c r="C18" s="576"/>
      <c r="D18" s="576"/>
      <c r="E18" s="576"/>
      <c r="F18" s="577"/>
      <c r="G18" s="538" t="str">
        <f>IFERROR(INDEX('基本情報(必須)'!$C$24:$L$38,MATCH(設定シート!$C$8,'基本情報(必須)'!$H$24:$H$38,0),5)&amp;"","")</f>
        <v/>
      </c>
      <c r="H18" s="538"/>
      <c r="I18" s="538"/>
      <c r="J18" s="538"/>
      <c r="K18" s="538"/>
      <c r="L18" s="538"/>
      <c r="M18" s="538"/>
      <c r="N18" s="538"/>
      <c r="O18" s="538"/>
      <c r="P18" s="538"/>
      <c r="Q18" s="538"/>
      <c r="R18" s="538"/>
      <c r="S18" s="538"/>
      <c r="T18" s="538"/>
      <c r="U18" s="538"/>
      <c r="V18" s="538"/>
      <c r="W18" s="538"/>
      <c r="X18" s="538"/>
      <c r="Y18" s="538"/>
      <c r="Z18" s="539"/>
    </row>
    <row r="19" spans="2:27" ht="30" customHeight="1" x14ac:dyDescent="0.3">
      <c r="B19" s="584" t="s">
        <v>59</v>
      </c>
      <c r="C19" s="585"/>
      <c r="D19" s="585"/>
      <c r="E19" s="585"/>
      <c r="F19" s="586"/>
      <c r="G19" s="588"/>
      <c r="H19" s="589"/>
      <c r="I19" s="589"/>
      <c r="J19" s="589"/>
      <c r="K19" s="590"/>
      <c r="L19" s="656"/>
      <c r="M19" s="657"/>
      <c r="N19" s="657"/>
      <c r="O19" s="657"/>
      <c r="P19" s="657"/>
      <c r="Q19" s="657"/>
      <c r="R19" s="657"/>
      <c r="S19" s="657"/>
      <c r="T19" s="657"/>
      <c r="U19" s="657"/>
      <c r="V19" s="657"/>
      <c r="W19" s="657"/>
      <c r="X19" s="657"/>
      <c r="Y19" s="657"/>
      <c r="Z19" s="658"/>
    </row>
    <row r="20" spans="2:27" ht="30" customHeight="1" thickBot="1" x14ac:dyDescent="0.35">
      <c r="B20" s="594" t="s">
        <v>85</v>
      </c>
      <c r="C20" s="595"/>
      <c r="D20" s="595"/>
      <c r="E20" s="596">
        <v>0.1</v>
      </c>
      <c r="F20" s="597"/>
      <c r="G20" s="591">
        <f>$G$19*$E$20</f>
        <v>0</v>
      </c>
      <c r="H20" s="592"/>
      <c r="I20" s="592"/>
      <c r="J20" s="592"/>
      <c r="K20" s="593"/>
      <c r="L20" s="652"/>
      <c r="M20" s="653"/>
      <c r="N20" s="653"/>
      <c r="O20" s="653"/>
      <c r="P20" s="653"/>
      <c r="Q20" s="654"/>
      <c r="R20" s="654"/>
      <c r="S20" s="654"/>
      <c r="T20" s="654"/>
      <c r="U20" s="654"/>
      <c r="V20" s="653"/>
      <c r="W20" s="653"/>
      <c r="X20" s="653"/>
      <c r="Y20" s="653"/>
      <c r="Z20" s="655"/>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659"/>
      <c r="H22" s="660"/>
      <c r="I22" s="660"/>
      <c r="J22" s="660"/>
      <c r="K22" s="661"/>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bDjk4SE/DShmwBl2QYO83vj1JM98P2Lmq55jfGHOXqilGSxMymabXIVBoeammlS5AlmWraqfWULsRUbHRD8NFQ==" saltValue="jWn0Ge5v9AUEO3dEMgQFKg==" spinCount="100000" sheet="1" scenarios="1" formatCells="0" formatColumns="0" formatRows="0" selectLockedCells="1" sort="0" autoFilter="0"/>
  <mergeCells count="70">
    <mergeCell ref="X13:Z13"/>
    <mergeCell ref="O15:Q15"/>
    <mergeCell ref="R15:Z15"/>
    <mergeCell ref="V12:W12"/>
    <mergeCell ref="X12:Z12"/>
    <mergeCell ref="O12:Q12"/>
    <mergeCell ref="R12:U12"/>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L21:P21"/>
    <mergeCell ref="Q21:U21"/>
    <mergeCell ref="V21:Z21"/>
    <mergeCell ref="B22:F22"/>
    <mergeCell ref="L22:P22"/>
    <mergeCell ref="Q22:U22"/>
    <mergeCell ref="V22:Z22"/>
    <mergeCell ref="B21:F21"/>
    <mergeCell ref="G21:K21"/>
    <mergeCell ref="G22:K22"/>
    <mergeCell ref="L19:Z19"/>
    <mergeCell ref="B20:D20"/>
    <mergeCell ref="E20:F20"/>
    <mergeCell ref="G20:K20"/>
    <mergeCell ref="L20:Z20"/>
    <mergeCell ref="B19:F19"/>
    <mergeCell ref="G19:K19"/>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s>
  <phoneticPr fontId="1"/>
  <conditionalFormatting sqref="G15">
    <cfRule type="expression" dxfId="42" priority="9">
      <formula>$G$15=""</formula>
    </cfRule>
  </conditionalFormatting>
  <conditionalFormatting sqref="G17">
    <cfRule type="expression" dxfId="41" priority="6">
      <formula>$G$17=""</formula>
    </cfRule>
  </conditionalFormatting>
  <conditionalFormatting sqref="G18">
    <cfRule type="expression" dxfId="40" priority="5">
      <formula>$G$18=""</formula>
    </cfRule>
  </conditionalFormatting>
  <conditionalFormatting sqref="G22">
    <cfRule type="expression" dxfId="39" priority="3">
      <formula>$G$22=""</formula>
    </cfRule>
  </conditionalFormatting>
  <conditionalFormatting sqref="G14:K14 G16:K16 G19:K19 G22 L22:P22">
    <cfRule type="expression" dxfId="38" priority="1">
      <formula>$AC$1&gt;0</formula>
    </cfRule>
  </conditionalFormatting>
  <conditionalFormatting sqref="G14:K14">
    <cfRule type="expression" dxfId="37" priority="8">
      <formula>$G$14=""</formula>
    </cfRule>
  </conditionalFormatting>
  <conditionalFormatting sqref="G16:K16">
    <cfRule type="expression" dxfId="36" priority="7">
      <formula>$G$16=""</formula>
    </cfRule>
  </conditionalFormatting>
  <conditionalFormatting sqref="G19:K19">
    <cfRule type="expression" dxfId="35" priority="4">
      <formula>$G$19=""</formula>
    </cfRule>
  </conditionalFormatting>
  <conditionalFormatting sqref="L22:P22">
    <cfRule type="expression" dxfId="34" priority="2">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4B750-708D-4180-89A1-5DA14219B061}">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activeCell="S5" sqref="S5:V5"/>
      <selection pane="bottomLeft" activeCell="S5" sqref="S5:V5"/>
    </sheetView>
  </sheetViews>
  <sheetFormatPr defaultColWidth="4" defaultRowHeight="21.9" customHeight="1" x14ac:dyDescent="0.3"/>
  <cols>
    <col min="1" max="32" width="4" style="90"/>
    <col min="33" max="33" width="4.5429687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253</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97"/>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98"/>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98"/>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98"/>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98"/>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99"/>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99"/>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99"/>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99"/>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99"/>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200"/>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200"/>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98"/>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200"/>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99"/>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99"/>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99"/>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99"/>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200"/>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200"/>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GAm7ASWfGjd1QVrv+DRi4tvDTOWUm9cdApIk+fL+O5Qqnmy96ggrXCKutWrEkBWtUYkEISuP0TpIamhvtd3AJg==" saltValue="fF0Of//w3r8s1j/wxQBNBQ==" spinCount="100000" sheet="1" scenarios="1" formatCells="0" formatColumns="0" formatRows="0" selectLockedCells="1"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79" orientation="landscape" blackAndWhite="1" r:id="rId1"/>
  <headerFooter>
    <oddHeader>&amp;R自動入力用</oddHead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98ACCE-D188-4D2A-80EF-7344E28C1FE8}">
  <sheetPr codeName="Sheet13">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4" sqref="G14:K14"/>
    </sheetView>
  </sheetViews>
  <sheetFormatPr defaultColWidth="4" defaultRowHeight="20.100000000000001" customHeight="1" x14ac:dyDescent="0.3"/>
  <cols>
    <col min="1" max="6" width="4" style="90"/>
    <col min="7" max="7" width="8.6328125" style="90" bestFit="1" customWidth="1"/>
    <col min="8" max="22" width="4" style="90"/>
    <col min="23" max="23" width="5.1796875" style="210" customWidth="1"/>
    <col min="24" max="24" width="4.08984375" style="90" customWidth="1"/>
    <col min="25" max="28" width="4" style="90"/>
    <col min="29" max="29" width="0" style="90" hidden="1" customWidth="1"/>
    <col min="30" max="16384" width="4" style="90"/>
  </cols>
  <sheetData>
    <row r="1" spans="1:29" ht="37.799999999999997" customHeight="1" x14ac:dyDescent="0.3">
      <c r="AB1" s="138"/>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214</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IFERROR(INDEX('基本情報(必須)'!$C$24:$L$38,MATCH(設定シート!$C$9,'基本情報(必須)'!$H$24:$H$38,0),2)&amp;"","")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80"/>
      <c r="H14" s="580"/>
      <c r="I14" s="580"/>
      <c r="J14" s="580"/>
      <c r="K14" s="581"/>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IFERROR(INDEX('基本情報(必須)'!$C$24:$L$38,MATCH(設定シート!$C$9,'基本情報(必須)'!$H$24:$H$38,0),3)&amp;"","")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536" t="str">
        <f>IFERROR(INDEX('基本情報(必須)'!$C$24:$L$38,MATCH(設定シート!$C$9,'基本情報(必須)'!$H$24:$H$38,0),4)&amp;"","")</f>
        <v/>
      </c>
      <c r="H17" s="536"/>
      <c r="I17" s="536"/>
      <c r="J17" s="536"/>
      <c r="K17" s="536"/>
      <c r="L17" s="536"/>
      <c r="M17" s="536"/>
      <c r="N17" s="536"/>
      <c r="O17" s="536"/>
      <c r="P17" s="536"/>
      <c r="Q17" s="536"/>
      <c r="R17" s="536"/>
      <c r="S17" s="536"/>
      <c r="T17" s="536"/>
      <c r="U17" s="536"/>
      <c r="V17" s="536"/>
      <c r="W17" s="536"/>
      <c r="X17" s="536"/>
      <c r="Y17" s="536"/>
      <c r="Z17" s="537"/>
    </row>
    <row r="18" spans="2:27" ht="21" customHeight="1" x14ac:dyDescent="0.3">
      <c r="B18" s="575"/>
      <c r="C18" s="576"/>
      <c r="D18" s="576"/>
      <c r="E18" s="576"/>
      <c r="F18" s="577"/>
      <c r="G18" s="538" t="str">
        <f>IFERROR(INDEX('基本情報(必須)'!$C$24:$L$38,MATCH(設定シート!$C$9,'基本情報(必須)'!$H$24:$H$38,0),5)&amp;"","")</f>
        <v/>
      </c>
      <c r="H18" s="538"/>
      <c r="I18" s="538"/>
      <c r="J18" s="538"/>
      <c r="K18" s="538"/>
      <c r="L18" s="538"/>
      <c r="M18" s="538"/>
      <c r="N18" s="538"/>
      <c r="O18" s="538"/>
      <c r="P18" s="538"/>
      <c r="Q18" s="538"/>
      <c r="R18" s="538"/>
      <c r="S18" s="538"/>
      <c r="T18" s="538"/>
      <c r="U18" s="538"/>
      <c r="V18" s="538"/>
      <c r="W18" s="538"/>
      <c r="X18" s="538"/>
      <c r="Y18" s="538"/>
      <c r="Z18" s="539"/>
    </row>
    <row r="19" spans="2:27" ht="30" customHeight="1" x14ac:dyDescent="0.3">
      <c r="B19" s="584" t="s">
        <v>59</v>
      </c>
      <c r="C19" s="585"/>
      <c r="D19" s="585"/>
      <c r="E19" s="585"/>
      <c r="F19" s="586"/>
      <c r="G19" s="588"/>
      <c r="H19" s="589"/>
      <c r="I19" s="589"/>
      <c r="J19" s="589"/>
      <c r="K19" s="590"/>
      <c r="L19" s="656"/>
      <c r="M19" s="657"/>
      <c r="N19" s="657"/>
      <c r="O19" s="657"/>
      <c r="P19" s="657"/>
      <c r="Q19" s="657"/>
      <c r="R19" s="657"/>
      <c r="S19" s="657"/>
      <c r="T19" s="657"/>
      <c r="U19" s="657"/>
      <c r="V19" s="657"/>
      <c r="W19" s="657"/>
      <c r="X19" s="657"/>
      <c r="Y19" s="657"/>
      <c r="Z19" s="658"/>
    </row>
    <row r="20" spans="2:27" ht="30" customHeight="1" thickBot="1" x14ac:dyDescent="0.35">
      <c r="B20" s="594" t="s">
        <v>85</v>
      </c>
      <c r="C20" s="595"/>
      <c r="D20" s="595"/>
      <c r="E20" s="596">
        <v>0.1</v>
      </c>
      <c r="F20" s="597"/>
      <c r="G20" s="591">
        <f>$G$19*$E$20</f>
        <v>0</v>
      </c>
      <c r="H20" s="592"/>
      <c r="I20" s="592"/>
      <c r="J20" s="592"/>
      <c r="K20" s="593"/>
      <c r="L20" s="652"/>
      <c r="M20" s="653"/>
      <c r="N20" s="653"/>
      <c r="O20" s="653"/>
      <c r="P20" s="653"/>
      <c r="Q20" s="654"/>
      <c r="R20" s="654"/>
      <c r="S20" s="654"/>
      <c r="T20" s="654"/>
      <c r="U20" s="654"/>
      <c r="V20" s="653"/>
      <c r="W20" s="653"/>
      <c r="X20" s="653"/>
      <c r="Y20" s="653"/>
      <c r="Z20" s="655"/>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659"/>
      <c r="H22" s="660"/>
      <c r="I22" s="660"/>
      <c r="J22" s="660"/>
      <c r="K22" s="661"/>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I/Bg97//OD/eiyqhCGLVO4I8Vrh9NGDcuEtI7VQKGQCyZxoD6Z2pIj+VD/lLaNif+nCyVJ/VmBpJNJBqf8oG6w==" saltValue="0HFR/K61QibcgxOF9ZA5Cw==" spinCount="100000" sheet="1" scenarios="1" formatCells="0" formatColumns="0" formatRows="0" selectLockedCells="1" sort="0" autoFilter="0"/>
  <mergeCells count="70">
    <mergeCell ref="X13:Z13"/>
    <mergeCell ref="O15:Q15"/>
    <mergeCell ref="R15:Z15"/>
    <mergeCell ref="V12:W12"/>
    <mergeCell ref="X12:Z12"/>
    <mergeCell ref="O12:Q12"/>
    <mergeCell ref="R12:U12"/>
    <mergeCell ref="L25:P25"/>
    <mergeCell ref="Q25:U25"/>
    <mergeCell ref="V25:Z25"/>
    <mergeCell ref="B23:F23"/>
    <mergeCell ref="G23:K23"/>
    <mergeCell ref="L23:P23"/>
    <mergeCell ref="Q23:U23"/>
    <mergeCell ref="V23:Z23"/>
    <mergeCell ref="B24:F24"/>
    <mergeCell ref="G24:K24"/>
    <mergeCell ref="L24:P24"/>
    <mergeCell ref="Q24:U24"/>
    <mergeCell ref="V24:Z24"/>
    <mergeCell ref="B25:F25"/>
    <mergeCell ref="G25:K25"/>
    <mergeCell ref="L21:P21"/>
    <mergeCell ref="Q21:U21"/>
    <mergeCell ref="V21:Z21"/>
    <mergeCell ref="B22:F22"/>
    <mergeCell ref="L22:P22"/>
    <mergeCell ref="Q22:U22"/>
    <mergeCell ref="V22:Z22"/>
    <mergeCell ref="B21:F21"/>
    <mergeCell ref="G21:K21"/>
    <mergeCell ref="G22:K22"/>
    <mergeCell ref="L19:Z19"/>
    <mergeCell ref="B20:D20"/>
    <mergeCell ref="E20:F20"/>
    <mergeCell ref="G20:K20"/>
    <mergeCell ref="L20:Z20"/>
    <mergeCell ref="B19:F19"/>
    <mergeCell ref="G19:K19"/>
    <mergeCell ref="B17:F18"/>
    <mergeCell ref="B15:F15"/>
    <mergeCell ref="G17:Z17"/>
    <mergeCell ref="G18:Z18"/>
    <mergeCell ref="H13:K13"/>
    <mergeCell ref="B16:F16"/>
    <mergeCell ref="G16:K16"/>
    <mergeCell ref="G15:K15"/>
    <mergeCell ref="B14:F14"/>
    <mergeCell ref="G14:K14"/>
    <mergeCell ref="O14:Q14"/>
    <mergeCell ref="R14:Z14"/>
    <mergeCell ref="B13:F13"/>
    <mergeCell ref="O13:Q13"/>
    <mergeCell ref="V13:W13"/>
    <mergeCell ref="R13:U13"/>
    <mergeCell ref="O9:Q9"/>
    <mergeCell ref="R9:Z9"/>
    <mergeCell ref="O11:Q11"/>
    <mergeCell ref="R11:Y11"/>
    <mergeCell ref="S2:V2"/>
    <mergeCell ref="W2:Z2"/>
    <mergeCell ref="B3:Z4"/>
    <mergeCell ref="B6:F7"/>
    <mergeCell ref="O6:Q8"/>
    <mergeCell ref="S6:U6"/>
    <mergeCell ref="G7:H7"/>
    <mergeCell ref="R7:Z7"/>
    <mergeCell ref="R8:Z8"/>
    <mergeCell ref="O10:Q10"/>
    <mergeCell ref="R10:Y10"/>
  </mergeCells>
  <phoneticPr fontId="1"/>
  <conditionalFormatting sqref="G15">
    <cfRule type="expression" dxfId="33" priority="10">
      <formula>$G$15=""</formula>
    </cfRule>
  </conditionalFormatting>
  <conditionalFormatting sqref="G17">
    <cfRule type="expression" dxfId="32" priority="7">
      <formula>$G$17=""</formula>
    </cfRule>
  </conditionalFormatting>
  <conditionalFormatting sqref="G18">
    <cfRule type="expression" dxfId="31" priority="6">
      <formula>$G$18=""</formula>
    </cfRule>
  </conditionalFormatting>
  <conditionalFormatting sqref="G22">
    <cfRule type="expression" dxfId="30" priority="4">
      <formula>$G$22=""</formula>
    </cfRule>
  </conditionalFormatting>
  <conditionalFormatting sqref="G14:K14 G16:K16 G19:K19 G22 L22:P22">
    <cfRule type="expression" dxfId="29" priority="2">
      <formula>$AC$1&gt;0</formula>
    </cfRule>
  </conditionalFormatting>
  <conditionalFormatting sqref="G14:K14">
    <cfRule type="expression" dxfId="28" priority="9">
      <formula>$G$14=""</formula>
    </cfRule>
  </conditionalFormatting>
  <conditionalFormatting sqref="G16:K16">
    <cfRule type="expression" dxfId="27" priority="8">
      <formula>$G$16=""</formula>
    </cfRule>
  </conditionalFormatting>
  <conditionalFormatting sqref="G19:K19">
    <cfRule type="expression" dxfId="26" priority="5">
      <formula>$G$19=""</formula>
    </cfRule>
  </conditionalFormatting>
  <conditionalFormatting sqref="L22:P22">
    <cfRule type="expression" dxfId="25" priority="3">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434BB3-81E2-44E4-B575-3087C8ADF060}">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pane="bottomLeft" activeCell="S5" sqref="S5:V5"/>
    </sheetView>
  </sheetViews>
  <sheetFormatPr defaultColWidth="4" defaultRowHeight="21.9" customHeight="1" x14ac:dyDescent="0.3"/>
  <cols>
    <col min="1" max="32" width="4" style="90"/>
    <col min="33" max="33" width="4.5429687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252</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51"/>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52"/>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52"/>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52"/>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52"/>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53"/>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53"/>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53"/>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53"/>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53"/>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154"/>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154"/>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52"/>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154"/>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53"/>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53"/>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53"/>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53"/>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154"/>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154"/>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Fup4y1D3FZbFMBMgT2SF8bp9ZAwc2h4sCbqfgJWnnLDBWJg2vaVdLOd00swpw80zfRvJwfOsIZxd1frdRYiQCQ==" saltValue="8o3+iugS5zKbQ7X9v3Jg3Q==" spinCount="100000" sheet="1" scenarios="1" formatCells="0" formatColumns="0" formatRows="0" selectLockedCells="1" sort="0" autoFilter="0"/>
  <mergeCells count="247">
    <mergeCell ref="AC2:AF2"/>
    <mergeCell ref="AG2:AJ2"/>
    <mergeCell ref="B3:N4"/>
    <mergeCell ref="P5:R5"/>
    <mergeCell ref="S5:V5"/>
    <mergeCell ref="Z5:AJ5"/>
    <mergeCell ref="C6:J6"/>
    <mergeCell ref="K6:U6"/>
    <mergeCell ref="V6:Z6"/>
    <mergeCell ref="AA6:AE6"/>
    <mergeCell ref="AF6:AJ6"/>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4:J14"/>
    <mergeCell ref="K14:L14"/>
    <mergeCell ref="M14:N14"/>
    <mergeCell ref="O14:Q14"/>
    <mergeCell ref="R14:U14"/>
    <mergeCell ref="C13:J13"/>
    <mergeCell ref="K13:L13"/>
    <mergeCell ref="M13:N13"/>
    <mergeCell ref="O13:Q13"/>
    <mergeCell ref="R13:U13"/>
    <mergeCell ref="V14:W14"/>
    <mergeCell ref="X14:Z14"/>
    <mergeCell ref="AA14:AB14"/>
    <mergeCell ref="AC14:AE14"/>
    <mergeCell ref="AF14:AG14"/>
    <mergeCell ref="AH14:AJ14"/>
    <mergeCell ref="X13:Z13"/>
    <mergeCell ref="AA13:AB13"/>
    <mergeCell ref="AC13:AE13"/>
    <mergeCell ref="AF13:AG13"/>
    <mergeCell ref="AH13:AJ13"/>
    <mergeCell ref="V13:W13"/>
    <mergeCell ref="C16:J16"/>
    <mergeCell ref="K16:L16"/>
    <mergeCell ref="M16:N16"/>
    <mergeCell ref="O16:Q16"/>
    <mergeCell ref="R16:U16"/>
    <mergeCell ref="C15:J15"/>
    <mergeCell ref="K15:L15"/>
    <mergeCell ref="M15:N15"/>
    <mergeCell ref="O15:Q15"/>
    <mergeCell ref="R15:U15"/>
    <mergeCell ref="V16:W16"/>
    <mergeCell ref="X16:Z16"/>
    <mergeCell ref="AA16:AB16"/>
    <mergeCell ref="AC16:AE16"/>
    <mergeCell ref="AF16:AG16"/>
    <mergeCell ref="AH16:AJ16"/>
    <mergeCell ref="X15:Z15"/>
    <mergeCell ref="AA15:AB15"/>
    <mergeCell ref="AC15:AE15"/>
    <mergeCell ref="AF15:AG15"/>
    <mergeCell ref="AH15:AJ15"/>
    <mergeCell ref="V15:W15"/>
    <mergeCell ref="C18:J18"/>
    <mergeCell ref="K18:L18"/>
    <mergeCell ref="M18:N18"/>
    <mergeCell ref="O18:Q18"/>
    <mergeCell ref="R18:U18"/>
    <mergeCell ref="C17:J17"/>
    <mergeCell ref="K17:L17"/>
    <mergeCell ref="M17:N17"/>
    <mergeCell ref="O17:Q17"/>
    <mergeCell ref="R17:U17"/>
    <mergeCell ref="V18:W18"/>
    <mergeCell ref="X18:Z18"/>
    <mergeCell ref="AA18:AB18"/>
    <mergeCell ref="AC18:AE18"/>
    <mergeCell ref="AF18:AG18"/>
    <mergeCell ref="AH18:AJ18"/>
    <mergeCell ref="X17:Z17"/>
    <mergeCell ref="AA17:AB17"/>
    <mergeCell ref="AC17:AE17"/>
    <mergeCell ref="AF17:AG17"/>
    <mergeCell ref="AH17:AJ17"/>
    <mergeCell ref="V17:W17"/>
    <mergeCell ref="C20:J20"/>
    <mergeCell ref="K20:L20"/>
    <mergeCell ref="M20:N20"/>
    <mergeCell ref="O20:Q20"/>
    <mergeCell ref="R20:U20"/>
    <mergeCell ref="C19:J19"/>
    <mergeCell ref="K19:L19"/>
    <mergeCell ref="M19:N19"/>
    <mergeCell ref="O19:Q19"/>
    <mergeCell ref="R19:U19"/>
    <mergeCell ref="V20:W20"/>
    <mergeCell ref="X20:Z20"/>
    <mergeCell ref="AA20:AB20"/>
    <mergeCell ref="AC20:AE20"/>
    <mergeCell ref="AF20:AG20"/>
    <mergeCell ref="AH20:AJ20"/>
    <mergeCell ref="X19:Z19"/>
    <mergeCell ref="AA19:AB19"/>
    <mergeCell ref="AC19:AE19"/>
    <mergeCell ref="AF19:AG19"/>
    <mergeCell ref="AH19:AJ19"/>
    <mergeCell ref="V19:W19"/>
    <mergeCell ref="C22:J22"/>
    <mergeCell ref="K22:L22"/>
    <mergeCell ref="M22:N22"/>
    <mergeCell ref="O22:Q22"/>
    <mergeCell ref="R22:U22"/>
    <mergeCell ref="C21:J21"/>
    <mergeCell ref="K21:L21"/>
    <mergeCell ref="M21:N21"/>
    <mergeCell ref="O21:Q21"/>
    <mergeCell ref="R21:U21"/>
    <mergeCell ref="V22:W22"/>
    <mergeCell ref="X22:Z22"/>
    <mergeCell ref="AA22:AB22"/>
    <mergeCell ref="AC22:AE22"/>
    <mergeCell ref="AF22:AG22"/>
    <mergeCell ref="AH22:AJ22"/>
    <mergeCell ref="X21:Z21"/>
    <mergeCell ref="AA21:AB21"/>
    <mergeCell ref="AC21:AE21"/>
    <mergeCell ref="AF21:AG21"/>
    <mergeCell ref="AH21:AJ21"/>
    <mergeCell ref="V21:W21"/>
    <mergeCell ref="C24:J24"/>
    <mergeCell ref="K24:L24"/>
    <mergeCell ref="M24:N24"/>
    <mergeCell ref="O24:Q24"/>
    <mergeCell ref="R24:U24"/>
    <mergeCell ref="C23:J23"/>
    <mergeCell ref="K23:L23"/>
    <mergeCell ref="M23:N23"/>
    <mergeCell ref="O23:Q23"/>
    <mergeCell ref="R23:U23"/>
    <mergeCell ref="V24:W24"/>
    <mergeCell ref="X24:Z24"/>
    <mergeCell ref="AA24:AB24"/>
    <mergeCell ref="AC24:AE24"/>
    <mergeCell ref="AF24:AG24"/>
    <mergeCell ref="AH24:AJ24"/>
    <mergeCell ref="X23:Z23"/>
    <mergeCell ref="AA23:AB23"/>
    <mergeCell ref="AC23:AE23"/>
    <mergeCell ref="AF23:AG23"/>
    <mergeCell ref="AH23:AJ23"/>
    <mergeCell ref="V23:W23"/>
    <mergeCell ref="C26:J26"/>
    <mergeCell ref="K26:L26"/>
    <mergeCell ref="M26:N26"/>
    <mergeCell ref="O26:Q26"/>
    <mergeCell ref="R26:U26"/>
    <mergeCell ref="C25:J25"/>
    <mergeCell ref="K25:L25"/>
    <mergeCell ref="M25:N25"/>
    <mergeCell ref="O25:Q25"/>
    <mergeCell ref="R25:U25"/>
    <mergeCell ref="V26:W26"/>
    <mergeCell ref="X26:Z26"/>
    <mergeCell ref="AA26:AB26"/>
    <mergeCell ref="AC26:AE26"/>
    <mergeCell ref="AF26:AG26"/>
    <mergeCell ref="AH26:AJ26"/>
    <mergeCell ref="X25:Z25"/>
    <mergeCell ref="AA25:AB25"/>
    <mergeCell ref="AC25:AE25"/>
    <mergeCell ref="AF25:AG25"/>
    <mergeCell ref="AH25:AJ25"/>
    <mergeCell ref="V25:W25"/>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s>
  <phoneticPr fontId="1"/>
  <printOptions horizontalCentered="1"/>
  <pageMargins left="0.51181102362204722" right="0.51181102362204722" top="0.55118110236220474" bottom="0.55118110236220474" header="0.31496062992125984" footer="0.31496062992125984"/>
  <pageSetup paperSize="9" scale="79" orientation="landscape" blackAndWhite="1" r:id="rId1"/>
  <headerFooter>
    <oddHeader>&amp;R自動入力用</oddHead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75F1D-6177-4ED6-9132-82B441D74028}">
  <sheetPr>
    <tabColor rgb="FF00B0F0"/>
    <pageSetUpPr fitToPage="1"/>
  </sheetPr>
  <dimension ref="A1:AM61"/>
  <sheetViews>
    <sheetView showGridLines="0" showZeros="0" view="pageBreakPreview" zoomScale="85" zoomScaleNormal="70" zoomScaleSheetLayoutView="85" workbookViewId="0">
      <pane xSplit="4" ySplit="16" topLeftCell="E17" activePane="bottomRight" state="frozen"/>
      <selection pane="topRight" activeCell="E1" sqref="E1"/>
      <selection pane="bottomLeft" activeCell="A17" sqref="A17"/>
      <selection pane="bottomRight" activeCell="E17" sqref="E17:F17"/>
    </sheetView>
  </sheetViews>
  <sheetFormatPr defaultColWidth="4.08984375" defaultRowHeight="23.1" customHeight="1" outlineLevelRow="1" x14ac:dyDescent="0.3"/>
  <cols>
    <col min="1" max="1" width="1.90625" style="4" customWidth="1"/>
    <col min="2" max="28" width="5.90625" style="4" customWidth="1"/>
    <col min="29" max="16384" width="4.08984375" style="4"/>
  </cols>
  <sheetData>
    <row r="1" spans="1:28" ht="35.4" customHeight="1" x14ac:dyDescent="0.3"/>
    <row r="2" spans="1:28" ht="15" customHeight="1" x14ac:dyDescent="0.3">
      <c r="B2" s="737" t="s">
        <v>216</v>
      </c>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row>
    <row r="3" spans="1:28" ht="15" customHeight="1" x14ac:dyDescent="0.3">
      <c r="A3" s="6"/>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row>
    <row r="4" spans="1:28" ht="6" customHeight="1" x14ac:dyDescent="0.3">
      <c r="A4" s="6"/>
      <c r="B4" s="7"/>
      <c r="C4" s="7"/>
      <c r="D4" s="7"/>
      <c r="E4" s="7"/>
      <c r="F4" s="7"/>
      <c r="G4" s="7"/>
      <c r="H4" s="7"/>
      <c r="I4" s="7"/>
      <c r="J4" s="7"/>
      <c r="K4" s="7"/>
      <c r="L4" s="7"/>
      <c r="M4" s="7"/>
      <c r="N4" s="7"/>
      <c r="O4" s="7"/>
      <c r="P4" s="7"/>
      <c r="Q4" s="7"/>
      <c r="R4" s="7"/>
      <c r="S4" s="7"/>
      <c r="T4" s="7"/>
      <c r="U4" s="7"/>
      <c r="V4" s="7"/>
      <c r="W4" s="7"/>
      <c r="X4" s="7"/>
      <c r="Y4" s="7"/>
      <c r="Z4" s="7"/>
      <c r="AA4" s="7"/>
      <c r="AB4" s="7"/>
    </row>
    <row r="5" spans="1:28" ht="23.1" customHeight="1" x14ac:dyDescent="0.3">
      <c r="O5" s="183"/>
      <c r="P5" s="740" t="s">
        <v>31</v>
      </c>
      <c r="Q5" s="741"/>
      <c r="R5" s="741"/>
      <c r="S5" s="738" t="str">
        <f>'基本情報(必須)'!$D$3</f>
        <v>株式会社●●</v>
      </c>
      <c r="T5" s="738"/>
      <c r="U5" s="738"/>
      <c r="V5" s="738"/>
      <c r="W5" s="738"/>
      <c r="X5" s="738"/>
      <c r="Y5" s="738"/>
      <c r="Z5" s="738"/>
      <c r="AA5" s="738"/>
      <c r="AB5" s="739"/>
    </row>
    <row r="6" spans="1:28" ht="23.1" customHeight="1" x14ac:dyDescent="0.3">
      <c r="O6" s="183"/>
      <c r="P6" s="687" t="s">
        <v>61</v>
      </c>
      <c r="Q6" s="688"/>
      <c r="R6" s="688"/>
      <c r="S6" s="682"/>
      <c r="T6" s="683"/>
      <c r="U6" s="683"/>
      <c r="V6" s="684"/>
      <c r="W6" s="184" t="s">
        <v>62</v>
      </c>
      <c r="X6" s="685" t="str">
        <f t="array" ref="X6">IF('基本情報(必須)'!D19:E19="","",'基本情報(必須)'!D19:E19)</f>
        <v/>
      </c>
      <c r="Y6" s="685"/>
      <c r="Z6" s="685"/>
      <c r="AA6" s="685"/>
      <c r="AB6" s="686"/>
    </row>
    <row r="7" spans="1:28" ht="4.2" customHeight="1" x14ac:dyDescent="0.3"/>
    <row r="8" spans="1:28" ht="12.6" hidden="1" customHeight="1" x14ac:dyDescent="0.3">
      <c r="E8" s="121" t="str">
        <f>IFERROR(IF('基本情報(必須)'!$S24="","",INDEX('基本情報(必須)'!$B$24:$L$38,MATCH('基本情報(必須)'!$S24,'基本情報(必須)'!$B$24:$B$38,FALSE),7)),"")</f>
        <v/>
      </c>
      <c r="I8" s="120" t="str">
        <f>IFERROR(IF('基本情報(必須)'!$S25="","",INDEX('基本情報(必須)'!$B$24:$L$38,MATCH('基本情報(必須)'!$S25,'基本情報(必須)'!$B$24:$B$38,FALSE),7)),"")</f>
        <v/>
      </c>
      <c r="M8" s="120" t="str">
        <f>IFERROR(IF('基本情報(必須)'!$S26="","",INDEX('基本情報(必須)'!$B$24:$L$38,MATCH('基本情報(必須)'!$S26,'基本情報(必須)'!$B$24:$B$38,FALSE),7)),"")</f>
        <v/>
      </c>
      <c r="Q8" s="120" t="str">
        <f>IFERROR(IF('基本情報(必須)'!$S27="","",INDEX('基本情報(必須)'!$B$24:$L$38,MATCH('基本情報(必須)'!$S27,'基本情報(必須)'!$B$24:$B$38,FALSE),7)),"")</f>
        <v/>
      </c>
      <c r="U8" s="120" t="str">
        <f>IFERROR(IF('基本情報(必須)'!$S28="","",INDEX('基本情報(必須)'!$B$24:$L$38,MATCH('基本情報(必須)'!$S28,'基本情報(必須)'!$B$24:$B$38,FALSE),7)),"")</f>
        <v/>
      </c>
      <c r="Y8" s="120" t="str">
        <f>IFERROR(IF('基本情報(必須)'!$S29="","",INDEX('基本情報(必須)'!$B$24:$L$38,MATCH('基本情報(必須)'!$S29,'基本情報(必須)'!$B$24:$B$38,FALSE),7)),"")</f>
        <v/>
      </c>
    </row>
    <row r="9" spans="1:28" ht="22.8" customHeight="1" x14ac:dyDescent="0.3">
      <c r="B9" s="356" t="s">
        <v>122</v>
      </c>
      <c r="C9" s="712"/>
      <c r="D9" s="357"/>
      <c r="E9" s="733" t="str">
        <f>IF($E$8="","",HYPERLINK("#'"&amp;$E$8&amp;"'!A1",$E$8))</f>
        <v/>
      </c>
      <c r="F9" s="734"/>
      <c r="G9" s="734"/>
      <c r="H9" s="735"/>
      <c r="I9" s="736" t="str">
        <f>IF($I$8="","",HYPERLINK("#'"&amp;$I$8&amp;"'!A1",$I$8))</f>
        <v/>
      </c>
      <c r="J9" s="734"/>
      <c r="K9" s="734"/>
      <c r="L9" s="735"/>
      <c r="M9" s="736" t="str">
        <f>IF($M$8="","",HYPERLINK("#'"&amp;$M$8&amp;"'!A1",$M$8))</f>
        <v/>
      </c>
      <c r="N9" s="734"/>
      <c r="O9" s="734"/>
      <c r="P9" s="735"/>
      <c r="Q9" s="736" t="str">
        <f>IF($Q$8="","",HYPERLINK("#'"&amp;$Q$8&amp;"'!A1",$Q$8))</f>
        <v/>
      </c>
      <c r="R9" s="734"/>
      <c r="S9" s="734"/>
      <c r="T9" s="735"/>
      <c r="U9" s="736" t="str">
        <f>IF($U$8="","",HYPERLINK("#'"&amp;$U$8&amp;"'!A1",$U$8))</f>
        <v/>
      </c>
      <c r="V9" s="734"/>
      <c r="W9" s="734"/>
      <c r="X9" s="735"/>
      <c r="Y9" s="736" t="str">
        <f>IF($Y$8="","",HYPERLINK("#'"&amp;$Y$8&amp;"'!A1",$Y$8))</f>
        <v/>
      </c>
      <c r="Z9" s="734"/>
      <c r="AA9" s="734"/>
      <c r="AB9" s="735"/>
    </row>
    <row r="10" spans="1:28" ht="22.8" customHeight="1" x14ac:dyDescent="0.3">
      <c r="B10" s="356" t="s">
        <v>76</v>
      </c>
      <c r="C10" s="712"/>
      <c r="D10" s="357"/>
      <c r="E10" s="728" t="str">
        <f>IFERROR(IF('基本情報(必須)'!$S24="","",INDEX('基本情報(必須)'!$B$24:$L$38,MATCH('基本情報(必須)'!$S24,'基本情報(必須)'!$B$24:$B$38,FALSE),5)),"")</f>
        <v/>
      </c>
      <c r="F10" s="729"/>
      <c r="G10" s="729"/>
      <c r="H10" s="730"/>
      <c r="I10" s="731" t="str">
        <f>IFERROR(IF('基本情報(必須)'!$S25="","",INDEX('基本情報(必須)'!$B$24:$L$38,MATCH('基本情報(必須)'!$S25,'基本情報(必須)'!$B$24:$B$38,FALSE),5)),"")</f>
        <v/>
      </c>
      <c r="J10" s="729"/>
      <c r="K10" s="729"/>
      <c r="L10" s="730"/>
      <c r="M10" s="731" t="str">
        <f>IFERROR(IF('基本情報(必須)'!$S26="","",INDEX('基本情報(必須)'!$B$24:$L$38,MATCH('基本情報(必須)'!$S26,'基本情報(必須)'!$B$24:$B$38,FALSE),5)),"")</f>
        <v/>
      </c>
      <c r="N10" s="729"/>
      <c r="O10" s="729"/>
      <c r="P10" s="730"/>
      <c r="Q10" s="731" t="str">
        <f>IFERROR(IF('基本情報(必須)'!$S27="","",INDEX('基本情報(必須)'!$B$24:$L$38,MATCH('基本情報(必須)'!$S27,'基本情報(必須)'!$B$24:$B$38,FALSE),5)),"")</f>
        <v/>
      </c>
      <c r="R10" s="729"/>
      <c r="S10" s="729"/>
      <c r="T10" s="730"/>
      <c r="U10" s="731" t="str">
        <f>IFERROR(IF('基本情報(必須)'!$S28="","",INDEX('基本情報(必須)'!$B$24:$L$38,MATCH('基本情報(必須)'!$S28,'基本情報(必須)'!$B$24:$B$38,FALSE),5)),"")</f>
        <v/>
      </c>
      <c r="V10" s="729"/>
      <c r="W10" s="729"/>
      <c r="X10" s="730"/>
      <c r="Y10" s="731" t="str">
        <f>IFERROR(IF('基本情報(必須)'!$S29="","",INDEX('基本情報(必須)'!$B$24:$L$38,MATCH('基本情報(必須)'!$S29,'基本情報(必須)'!$B$24:$B$38,FALSE),5)),"")</f>
        <v/>
      </c>
      <c r="Z10" s="729"/>
      <c r="AA10" s="729"/>
      <c r="AB10" s="730"/>
    </row>
    <row r="11" spans="1:28" ht="22.8" customHeight="1" x14ac:dyDescent="0.3">
      <c r="B11" s="356" t="s">
        <v>35</v>
      </c>
      <c r="C11" s="712"/>
      <c r="D11" s="357"/>
      <c r="E11" s="677"/>
      <c r="F11" s="621"/>
      <c r="G11" s="621"/>
      <c r="H11" s="622"/>
      <c r="I11" s="620"/>
      <c r="J11" s="621"/>
      <c r="K11" s="621"/>
      <c r="L11" s="622"/>
      <c r="M11" s="620"/>
      <c r="N11" s="621"/>
      <c r="O11" s="621"/>
      <c r="P11" s="622"/>
      <c r="Q11" s="620"/>
      <c r="R11" s="621"/>
      <c r="S11" s="621"/>
      <c r="T11" s="622"/>
      <c r="U11" s="620"/>
      <c r="V11" s="621"/>
      <c r="W11" s="621"/>
      <c r="X11" s="622"/>
      <c r="Y11" s="620"/>
      <c r="Z11" s="621"/>
      <c r="AA11" s="621"/>
      <c r="AB11" s="622"/>
    </row>
    <row r="12" spans="1:28" ht="22.8" customHeight="1" x14ac:dyDescent="0.3">
      <c r="B12" s="356" t="s">
        <v>55</v>
      </c>
      <c r="C12" s="712"/>
      <c r="D12" s="357"/>
      <c r="E12" s="728" t="str">
        <f>IFERROR(IF('基本情報(必須)'!$S24="","",INDEX('基本情報(必須)'!$B$24:$L$38,MATCH('基本情報(必須)'!$S24,'基本情報(必須)'!$B$24:$B$38,FALSE),4)),"")</f>
        <v/>
      </c>
      <c r="F12" s="729"/>
      <c r="G12" s="729"/>
      <c r="H12" s="730"/>
      <c r="I12" s="731" t="str">
        <f>IFERROR(IF('基本情報(必須)'!$S25="","",INDEX('基本情報(必須)'!$B$24:$L$38,MATCH('基本情報(必須)'!$S25,'基本情報(必須)'!$B$24:$B$38,FALSE),4)),"")</f>
        <v/>
      </c>
      <c r="J12" s="729"/>
      <c r="K12" s="729"/>
      <c r="L12" s="730"/>
      <c r="M12" s="731" t="str">
        <f>IFERROR(IF('基本情報(必須)'!$S26="","",INDEX('基本情報(必須)'!$B$24:$L$38,MATCH('基本情報(必須)'!$S26,'基本情報(必須)'!$B$24:$B$38,FALSE),4)),"")</f>
        <v/>
      </c>
      <c r="N12" s="729"/>
      <c r="O12" s="729"/>
      <c r="P12" s="730"/>
      <c r="Q12" s="731" t="str">
        <f>IFERROR(IF('基本情報(必須)'!$S27="","",INDEX('基本情報(必須)'!$B$24:$L$38,MATCH('基本情報(必須)'!$S27,'基本情報(必須)'!$B$24:$B$38,FALSE),4)),"")</f>
        <v/>
      </c>
      <c r="R12" s="729"/>
      <c r="S12" s="729"/>
      <c r="T12" s="730"/>
      <c r="U12" s="731" t="str">
        <f>IFERROR(IF('基本情報(必須)'!$S28="","",INDEX('基本情報(必須)'!$B$24:$L$38,MATCH('基本情報(必須)'!$S28,'基本情報(必須)'!$B$24:$B$38,FALSE),4)),"")</f>
        <v/>
      </c>
      <c r="V12" s="729"/>
      <c r="W12" s="729"/>
      <c r="X12" s="730"/>
      <c r="Y12" s="731" t="str">
        <f>IFERROR(IF('基本情報(必須)'!$S29="","",INDEX('基本情報(必須)'!$B$24:$L$38,MATCH('基本情報(必須)'!$S29,'基本情報(必須)'!$B$24:$B$38,FALSE),4)),"")</f>
        <v/>
      </c>
      <c r="Z12" s="729"/>
      <c r="AA12" s="729"/>
      <c r="AB12" s="730"/>
    </row>
    <row r="13" spans="1:28" ht="22.8" customHeight="1" x14ac:dyDescent="0.3">
      <c r="B13" s="356" t="s">
        <v>40</v>
      </c>
      <c r="C13" s="712"/>
      <c r="D13" s="357"/>
      <c r="E13" s="677"/>
      <c r="F13" s="621"/>
      <c r="G13" s="621"/>
      <c r="H13" s="622"/>
      <c r="I13" s="620"/>
      <c r="J13" s="621"/>
      <c r="K13" s="621"/>
      <c r="L13" s="622"/>
      <c r="M13" s="620"/>
      <c r="N13" s="621"/>
      <c r="O13" s="621"/>
      <c r="P13" s="622"/>
      <c r="Q13" s="620"/>
      <c r="R13" s="621"/>
      <c r="S13" s="621"/>
      <c r="T13" s="622"/>
      <c r="U13" s="620"/>
      <c r="V13" s="621"/>
      <c r="W13" s="621"/>
      <c r="X13" s="622"/>
      <c r="Y13" s="620"/>
      <c r="Z13" s="621"/>
      <c r="AA13" s="621"/>
      <c r="AB13" s="622"/>
    </row>
    <row r="14" spans="1:28" ht="22.8" customHeight="1" thickBot="1" x14ac:dyDescent="0.35">
      <c r="B14" s="713" t="s">
        <v>173</v>
      </c>
      <c r="C14" s="714"/>
      <c r="D14" s="715"/>
      <c r="E14" s="663"/>
      <c r="F14" s="662"/>
      <c r="G14" s="662"/>
      <c r="H14" s="662"/>
      <c r="I14" s="662"/>
      <c r="J14" s="662"/>
      <c r="K14" s="662"/>
      <c r="L14" s="662"/>
      <c r="M14" s="662"/>
      <c r="N14" s="662"/>
      <c r="O14" s="662"/>
      <c r="P14" s="662"/>
      <c r="Q14" s="662"/>
      <c r="R14" s="662"/>
      <c r="S14" s="662"/>
      <c r="T14" s="662"/>
      <c r="U14" s="662"/>
      <c r="V14" s="662"/>
      <c r="W14" s="662"/>
      <c r="X14" s="662"/>
      <c r="Y14" s="662"/>
      <c r="Z14" s="662"/>
      <c r="AA14" s="662"/>
      <c r="AB14" s="716"/>
    </row>
    <row r="15" spans="1:28" ht="22.8" customHeight="1" thickTop="1" x14ac:dyDescent="0.3">
      <c r="B15" s="719" t="s">
        <v>68</v>
      </c>
      <c r="C15" s="675"/>
      <c r="D15" s="720"/>
      <c r="E15" s="674">
        <f>SUM(E17:F47)</f>
        <v>0</v>
      </c>
      <c r="F15" s="675"/>
      <c r="G15" s="717">
        <f>SUM(G17:G47)</f>
        <v>0</v>
      </c>
      <c r="H15" s="718"/>
      <c r="I15" s="674">
        <f>SUM(I17:J47)</f>
        <v>0</v>
      </c>
      <c r="J15" s="675"/>
      <c r="K15" s="717">
        <f>SUM(K17:K47)</f>
        <v>0</v>
      </c>
      <c r="L15" s="718"/>
      <c r="M15" s="674">
        <f>SUM(M17:N47)</f>
        <v>0</v>
      </c>
      <c r="N15" s="675"/>
      <c r="O15" s="717">
        <f>SUM(O17:O47)</f>
        <v>0</v>
      </c>
      <c r="P15" s="718"/>
      <c r="Q15" s="674">
        <f>SUM(Q17:R47)</f>
        <v>0</v>
      </c>
      <c r="R15" s="675"/>
      <c r="S15" s="717">
        <f>SUM(S17:S47)</f>
        <v>0</v>
      </c>
      <c r="T15" s="718"/>
      <c r="U15" s="674">
        <f>SUM(U17:V47)</f>
        <v>0</v>
      </c>
      <c r="V15" s="675"/>
      <c r="W15" s="717">
        <f>SUM(W17:W47)</f>
        <v>0</v>
      </c>
      <c r="X15" s="718"/>
      <c r="Y15" s="674">
        <f>SUM(Y17:Z47)</f>
        <v>0</v>
      </c>
      <c r="Z15" s="675"/>
      <c r="AA15" s="717">
        <f>SUM(AA17:AA47)</f>
        <v>0</v>
      </c>
      <c r="AB15" s="718"/>
    </row>
    <row r="16" spans="1:28" ht="17.399999999999999" customHeight="1" x14ac:dyDescent="0.3">
      <c r="B16" s="726" t="s">
        <v>64</v>
      </c>
      <c r="C16" s="727"/>
      <c r="D16" s="5" t="s">
        <v>65</v>
      </c>
      <c r="E16" s="725" t="s">
        <v>66</v>
      </c>
      <c r="F16" s="672"/>
      <c r="G16" s="723" t="s">
        <v>67</v>
      </c>
      <c r="H16" s="724"/>
      <c r="I16" s="725" t="s">
        <v>66</v>
      </c>
      <c r="J16" s="672"/>
      <c r="K16" s="723" t="s">
        <v>67</v>
      </c>
      <c r="L16" s="724"/>
      <c r="M16" s="725" t="s">
        <v>66</v>
      </c>
      <c r="N16" s="672"/>
      <c r="O16" s="723" t="s">
        <v>67</v>
      </c>
      <c r="P16" s="724"/>
      <c r="Q16" s="725" t="s">
        <v>66</v>
      </c>
      <c r="R16" s="672"/>
      <c r="S16" s="723" t="s">
        <v>67</v>
      </c>
      <c r="T16" s="724"/>
      <c r="U16" s="725" t="s">
        <v>66</v>
      </c>
      <c r="V16" s="672"/>
      <c r="W16" s="723" t="s">
        <v>67</v>
      </c>
      <c r="X16" s="724"/>
      <c r="Y16" s="725" t="s">
        <v>66</v>
      </c>
      <c r="Z16" s="672"/>
      <c r="AA16" s="723" t="s">
        <v>67</v>
      </c>
      <c r="AB16" s="724"/>
    </row>
    <row r="17" spans="2:39" ht="16.8" customHeight="1" x14ac:dyDescent="0.3">
      <c r="B17" s="721" t="str">
        <f>IF(S6="","",IF(ISERROR(S6),,(S6)))</f>
        <v/>
      </c>
      <c r="C17" s="722"/>
      <c r="D17" s="3" t="str">
        <f t="shared" ref="D17:D47" si="0">TEXT(B17,"aaa")</f>
        <v/>
      </c>
      <c r="E17" s="676"/>
      <c r="F17" s="624"/>
      <c r="G17" s="677"/>
      <c r="H17" s="622"/>
      <c r="I17" s="676"/>
      <c r="J17" s="624"/>
      <c r="K17" s="677"/>
      <c r="L17" s="622"/>
      <c r="M17" s="676"/>
      <c r="N17" s="624"/>
      <c r="O17" s="677"/>
      <c r="P17" s="622"/>
      <c r="Q17" s="676"/>
      <c r="R17" s="624"/>
      <c r="S17" s="677"/>
      <c r="T17" s="622"/>
      <c r="U17" s="676"/>
      <c r="V17" s="624"/>
      <c r="W17" s="677"/>
      <c r="X17" s="622"/>
      <c r="Y17" s="676"/>
      <c r="Z17" s="624"/>
      <c r="AA17" s="677"/>
      <c r="AB17" s="622"/>
    </row>
    <row r="18" spans="2:39" ht="16.8" customHeight="1" x14ac:dyDescent="0.3">
      <c r="B18" s="721" t="str">
        <f>IF(S6="","",IF(ISERROR(B17+1),,(B17+1)))</f>
        <v/>
      </c>
      <c r="C18" s="722"/>
      <c r="D18" s="3" t="str">
        <f t="shared" si="0"/>
        <v/>
      </c>
      <c r="E18" s="676"/>
      <c r="F18" s="624"/>
      <c r="G18" s="677"/>
      <c r="H18" s="622"/>
      <c r="I18" s="676"/>
      <c r="J18" s="624"/>
      <c r="K18" s="677"/>
      <c r="L18" s="622"/>
      <c r="M18" s="676"/>
      <c r="N18" s="624"/>
      <c r="O18" s="677"/>
      <c r="P18" s="622"/>
      <c r="Q18" s="676"/>
      <c r="R18" s="624"/>
      <c r="S18" s="677"/>
      <c r="T18" s="622"/>
      <c r="U18" s="676"/>
      <c r="V18" s="624"/>
      <c r="W18" s="677"/>
      <c r="X18" s="622"/>
      <c r="Y18" s="676"/>
      <c r="Z18" s="624"/>
      <c r="AA18" s="677"/>
      <c r="AB18" s="622"/>
    </row>
    <row r="19" spans="2:39" ht="16.8" customHeight="1" x14ac:dyDescent="0.3">
      <c r="B19" s="721" t="str">
        <f>IF(S6="","",IF(ISERROR(B18+1),,(B18+1)))</f>
        <v/>
      </c>
      <c r="C19" s="722"/>
      <c r="D19" s="3" t="str">
        <f t="shared" si="0"/>
        <v/>
      </c>
      <c r="E19" s="676"/>
      <c r="F19" s="624"/>
      <c r="G19" s="677"/>
      <c r="H19" s="622"/>
      <c r="I19" s="676"/>
      <c r="J19" s="624"/>
      <c r="K19" s="677"/>
      <c r="L19" s="622"/>
      <c r="M19" s="676"/>
      <c r="N19" s="624"/>
      <c r="O19" s="677"/>
      <c r="P19" s="622"/>
      <c r="Q19" s="676"/>
      <c r="R19" s="624"/>
      <c r="S19" s="677"/>
      <c r="T19" s="622"/>
      <c r="U19" s="676"/>
      <c r="V19" s="624"/>
      <c r="W19" s="677"/>
      <c r="X19" s="622"/>
      <c r="Y19" s="676"/>
      <c r="Z19" s="624"/>
      <c r="AA19" s="677"/>
      <c r="AB19" s="622"/>
    </row>
    <row r="20" spans="2:39" ht="16.8" customHeight="1" x14ac:dyDescent="0.3">
      <c r="B20" s="721" t="str">
        <f>IF(S6="","",IF(ISERROR(B19+1),,(B19+1)))</f>
        <v/>
      </c>
      <c r="C20" s="722"/>
      <c r="D20" s="3" t="str">
        <f t="shared" si="0"/>
        <v/>
      </c>
      <c r="E20" s="676"/>
      <c r="F20" s="624"/>
      <c r="G20" s="677"/>
      <c r="H20" s="622"/>
      <c r="I20" s="676"/>
      <c r="J20" s="624"/>
      <c r="K20" s="677"/>
      <c r="L20" s="622"/>
      <c r="M20" s="676"/>
      <c r="N20" s="624"/>
      <c r="O20" s="677"/>
      <c r="P20" s="622"/>
      <c r="Q20" s="676"/>
      <c r="R20" s="624"/>
      <c r="S20" s="677"/>
      <c r="T20" s="622"/>
      <c r="U20" s="676"/>
      <c r="V20" s="624"/>
      <c r="W20" s="677"/>
      <c r="X20" s="622"/>
      <c r="Y20" s="676"/>
      <c r="Z20" s="624"/>
      <c r="AA20" s="677"/>
      <c r="AB20" s="622"/>
    </row>
    <row r="21" spans="2:39" ht="16.8" customHeight="1" x14ac:dyDescent="0.3">
      <c r="B21" s="721" t="str">
        <f>IF(S6="","",IF(ISERROR(B20+1),,(B20+1)))</f>
        <v/>
      </c>
      <c r="C21" s="722"/>
      <c r="D21" s="3" t="str">
        <f t="shared" si="0"/>
        <v/>
      </c>
      <c r="E21" s="676"/>
      <c r="F21" s="624"/>
      <c r="G21" s="677"/>
      <c r="H21" s="622"/>
      <c r="I21" s="676"/>
      <c r="J21" s="624"/>
      <c r="K21" s="677"/>
      <c r="L21" s="622"/>
      <c r="M21" s="676"/>
      <c r="N21" s="624"/>
      <c r="O21" s="677"/>
      <c r="P21" s="622"/>
      <c r="Q21" s="676"/>
      <c r="R21" s="624"/>
      <c r="S21" s="677"/>
      <c r="T21" s="622"/>
      <c r="U21" s="676"/>
      <c r="V21" s="624"/>
      <c r="W21" s="677"/>
      <c r="X21" s="622"/>
      <c r="Y21" s="676"/>
      <c r="Z21" s="624"/>
      <c r="AA21" s="677"/>
      <c r="AB21" s="622"/>
    </row>
    <row r="22" spans="2:39" ht="16.8" customHeight="1" x14ac:dyDescent="0.3">
      <c r="B22" s="721" t="str">
        <f>IF(S6="","",IF(ISERROR(B21+1),,(B21+1)))</f>
        <v/>
      </c>
      <c r="C22" s="722"/>
      <c r="D22" s="3" t="str">
        <f t="shared" si="0"/>
        <v/>
      </c>
      <c r="E22" s="676"/>
      <c r="F22" s="624"/>
      <c r="G22" s="677"/>
      <c r="H22" s="622"/>
      <c r="I22" s="676"/>
      <c r="J22" s="624"/>
      <c r="K22" s="677"/>
      <c r="L22" s="622"/>
      <c r="M22" s="676"/>
      <c r="N22" s="624"/>
      <c r="O22" s="677"/>
      <c r="P22" s="622"/>
      <c r="Q22" s="676"/>
      <c r="R22" s="624"/>
      <c r="S22" s="677"/>
      <c r="T22" s="622"/>
      <c r="U22" s="676"/>
      <c r="V22" s="624"/>
      <c r="W22" s="677"/>
      <c r="X22" s="622"/>
      <c r="Y22" s="676"/>
      <c r="Z22" s="624"/>
      <c r="AA22" s="677"/>
      <c r="AB22" s="622"/>
    </row>
    <row r="23" spans="2:39" ht="16.8" customHeight="1" x14ac:dyDescent="0.3">
      <c r="B23" s="721" t="str">
        <f>IF(S6="","",IF(ISERROR(B22+1),,(B22+1)))</f>
        <v/>
      </c>
      <c r="C23" s="722"/>
      <c r="D23" s="3" t="str">
        <f t="shared" si="0"/>
        <v/>
      </c>
      <c r="E23" s="676"/>
      <c r="F23" s="624"/>
      <c r="G23" s="677"/>
      <c r="H23" s="622"/>
      <c r="I23" s="676"/>
      <c r="J23" s="624"/>
      <c r="K23" s="677"/>
      <c r="L23" s="622"/>
      <c r="M23" s="676"/>
      <c r="N23" s="624"/>
      <c r="O23" s="677"/>
      <c r="P23" s="622"/>
      <c r="Q23" s="676"/>
      <c r="R23" s="624"/>
      <c r="S23" s="677"/>
      <c r="T23" s="622"/>
      <c r="U23" s="676"/>
      <c r="V23" s="624"/>
      <c r="W23" s="677"/>
      <c r="X23" s="622"/>
      <c r="Y23" s="676"/>
      <c r="Z23" s="624"/>
      <c r="AA23" s="677"/>
      <c r="AB23" s="622"/>
    </row>
    <row r="24" spans="2:39" ht="16.8" customHeight="1" x14ac:dyDescent="0.3">
      <c r="B24" s="721" t="str">
        <f>IF(S6="","",IF(ISERROR(B23+1),,(B23+1)))</f>
        <v/>
      </c>
      <c r="C24" s="722"/>
      <c r="D24" s="3" t="str">
        <f t="shared" si="0"/>
        <v/>
      </c>
      <c r="E24" s="676"/>
      <c r="F24" s="624"/>
      <c r="G24" s="677"/>
      <c r="H24" s="622"/>
      <c r="I24" s="676"/>
      <c r="J24" s="624"/>
      <c r="K24" s="677"/>
      <c r="L24" s="622"/>
      <c r="M24" s="676"/>
      <c r="N24" s="624"/>
      <c r="O24" s="677"/>
      <c r="P24" s="622"/>
      <c r="Q24" s="676"/>
      <c r="R24" s="624"/>
      <c r="S24" s="677"/>
      <c r="T24" s="622"/>
      <c r="U24" s="676"/>
      <c r="V24" s="624"/>
      <c r="W24" s="677"/>
      <c r="X24" s="622"/>
      <c r="Y24" s="676"/>
      <c r="Z24" s="624"/>
      <c r="AA24" s="677"/>
      <c r="AB24" s="622"/>
      <c r="AL24" s="732">
        <f>IF(ISERROR(BC13),,(BC13))</f>
        <v>0</v>
      </c>
      <c r="AM24" s="732"/>
    </row>
    <row r="25" spans="2:39" ht="16.8" customHeight="1" x14ac:dyDescent="0.3">
      <c r="B25" s="721" t="str">
        <f>IF(S6="","",IF(ISERROR(B24+1),,(B24+1)))</f>
        <v/>
      </c>
      <c r="C25" s="722"/>
      <c r="D25" s="3" t="str">
        <f t="shared" si="0"/>
        <v/>
      </c>
      <c r="E25" s="676"/>
      <c r="F25" s="624"/>
      <c r="G25" s="677"/>
      <c r="H25" s="622"/>
      <c r="I25" s="676"/>
      <c r="J25" s="624"/>
      <c r="K25" s="677"/>
      <c r="L25" s="622"/>
      <c r="M25" s="676"/>
      <c r="N25" s="624"/>
      <c r="O25" s="677"/>
      <c r="P25" s="622"/>
      <c r="Q25" s="676"/>
      <c r="R25" s="624"/>
      <c r="S25" s="677"/>
      <c r="T25" s="622"/>
      <c r="U25" s="676"/>
      <c r="V25" s="624"/>
      <c r="W25" s="677"/>
      <c r="X25" s="622"/>
      <c r="Y25" s="676"/>
      <c r="Z25" s="624"/>
      <c r="AA25" s="677"/>
      <c r="AB25" s="622"/>
    </row>
    <row r="26" spans="2:39" ht="16.8" customHeight="1" x14ac:dyDescent="0.3">
      <c r="B26" s="721" t="str">
        <f>IF(S6="","",IF(ISERROR(B25+1),,(B25+1)))</f>
        <v/>
      </c>
      <c r="C26" s="722"/>
      <c r="D26" s="3" t="str">
        <f t="shared" si="0"/>
        <v/>
      </c>
      <c r="E26" s="676"/>
      <c r="F26" s="624"/>
      <c r="G26" s="677"/>
      <c r="H26" s="622"/>
      <c r="I26" s="676"/>
      <c r="J26" s="624"/>
      <c r="K26" s="677"/>
      <c r="L26" s="622"/>
      <c r="M26" s="676"/>
      <c r="N26" s="624"/>
      <c r="O26" s="677"/>
      <c r="P26" s="622"/>
      <c r="Q26" s="676"/>
      <c r="R26" s="624"/>
      <c r="S26" s="677"/>
      <c r="T26" s="622"/>
      <c r="U26" s="676"/>
      <c r="V26" s="624"/>
      <c r="W26" s="677"/>
      <c r="X26" s="622"/>
      <c r="Y26" s="676"/>
      <c r="Z26" s="624"/>
      <c r="AA26" s="677"/>
      <c r="AB26" s="622"/>
    </row>
    <row r="27" spans="2:39" ht="16.8" customHeight="1" x14ac:dyDescent="0.3">
      <c r="B27" s="721" t="str">
        <f>IF(S6="","",IF(ISERROR(B26+1),,(B26+1)))</f>
        <v/>
      </c>
      <c r="C27" s="722"/>
      <c r="D27" s="3" t="str">
        <f t="shared" si="0"/>
        <v/>
      </c>
      <c r="E27" s="676"/>
      <c r="F27" s="624"/>
      <c r="G27" s="677"/>
      <c r="H27" s="622"/>
      <c r="I27" s="676"/>
      <c r="J27" s="624"/>
      <c r="K27" s="677"/>
      <c r="L27" s="622"/>
      <c r="M27" s="676"/>
      <c r="N27" s="624"/>
      <c r="O27" s="677"/>
      <c r="P27" s="622"/>
      <c r="Q27" s="676"/>
      <c r="R27" s="624"/>
      <c r="S27" s="677"/>
      <c r="T27" s="622"/>
      <c r="U27" s="676"/>
      <c r="V27" s="624"/>
      <c r="W27" s="677"/>
      <c r="X27" s="622"/>
      <c r="Y27" s="676"/>
      <c r="Z27" s="624"/>
      <c r="AA27" s="677"/>
      <c r="AB27" s="622"/>
    </row>
    <row r="28" spans="2:39" ht="16.8" customHeight="1" x14ac:dyDescent="0.3">
      <c r="B28" s="721" t="str">
        <f>IF(S6="","",IF(ISERROR(B27+1),,(B27+1)))</f>
        <v/>
      </c>
      <c r="C28" s="722"/>
      <c r="D28" s="3" t="str">
        <f t="shared" si="0"/>
        <v/>
      </c>
      <c r="E28" s="676"/>
      <c r="F28" s="624"/>
      <c r="G28" s="677"/>
      <c r="H28" s="622"/>
      <c r="I28" s="676"/>
      <c r="J28" s="624"/>
      <c r="K28" s="677"/>
      <c r="L28" s="622"/>
      <c r="M28" s="676"/>
      <c r="N28" s="624"/>
      <c r="O28" s="677"/>
      <c r="P28" s="622"/>
      <c r="Q28" s="676"/>
      <c r="R28" s="624"/>
      <c r="S28" s="677"/>
      <c r="T28" s="622"/>
      <c r="U28" s="676"/>
      <c r="V28" s="624"/>
      <c r="W28" s="677"/>
      <c r="X28" s="622"/>
      <c r="Y28" s="676"/>
      <c r="Z28" s="624"/>
      <c r="AA28" s="677"/>
      <c r="AB28" s="622"/>
    </row>
    <row r="29" spans="2:39" ht="16.8" customHeight="1" x14ac:dyDescent="0.3">
      <c r="B29" s="721" t="str">
        <f>IF(S6="","",IF(ISERROR(B28+1),,(B28+1)))</f>
        <v/>
      </c>
      <c r="C29" s="722"/>
      <c r="D29" s="3" t="str">
        <f t="shared" si="0"/>
        <v/>
      </c>
      <c r="E29" s="676"/>
      <c r="F29" s="624"/>
      <c r="G29" s="677"/>
      <c r="H29" s="622"/>
      <c r="I29" s="676"/>
      <c r="J29" s="624"/>
      <c r="K29" s="677"/>
      <c r="L29" s="622"/>
      <c r="M29" s="676"/>
      <c r="N29" s="624"/>
      <c r="O29" s="677"/>
      <c r="P29" s="622"/>
      <c r="Q29" s="676"/>
      <c r="R29" s="624"/>
      <c r="S29" s="677"/>
      <c r="T29" s="622"/>
      <c r="U29" s="676"/>
      <c r="V29" s="624"/>
      <c r="W29" s="677"/>
      <c r="X29" s="622"/>
      <c r="Y29" s="676"/>
      <c r="Z29" s="624"/>
      <c r="AA29" s="677"/>
      <c r="AB29" s="622"/>
    </row>
    <row r="30" spans="2:39" ht="16.8" customHeight="1" x14ac:dyDescent="0.3">
      <c r="B30" s="721" t="str">
        <f>IF(S6="","",IF(ISERROR(B29+1),,(B29+1)))</f>
        <v/>
      </c>
      <c r="C30" s="722"/>
      <c r="D30" s="3" t="str">
        <f t="shared" si="0"/>
        <v/>
      </c>
      <c r="E30" s="676"/>
      <c r="F30" s="624"/>
      <c r="G30" s="677"/>
      <c r="H30" s="622"/>
      <c r="I30" s="676"/>
      <c r="J30" s="624"/>
      <c r="K30" s="677"/>
      <c r="L30" s="622"/>
      <c r="M30" s="676"/>
      <c r="N30" s="624"/>
      <c r="O30" s="677"/>
      <c r="P30" s="622"/>
      <c r="Q30" s="676"/>
      <c r="R30" s="624"/>
      <c r="S30" s="677"/>
      <c r="T30" s="622"/>
      <c r="U30" s="676"/>
      <c r="V30" s="624"/>
      <c r="W30" s="677"/>
      <c r="X30" s="622"/>
      <c r="Y30" s="676"/>
      <c r="Z30" s="624"/>
      <c r="AA30" s="677"/>
      <c r="AB30" s="622"/>
    </row>
    <row r="31" spans="2:39" ht="16.8" customHeight="1" x14ac:dyDescent="0.3">
      <c r="B31" s="721" t="str">
        <f>IF(S6="","",IF(ISERROR(B30+1),,(B30+1)))</f>
        <v/>
      </c>
      <c r="C31" s="722"/>
      <c r="D31" s="3" t="str">
        <f t="shared" si="0"/>
        <v/>
      </c>
      <c r="E31" s="676"/>
      <c r="F31" s="624"/>
      <c r="G31" s="677"/>
      <c r="H31" s="622"/>
      <c r="I31" s="676"/>
      <c r="J31" s="624"/>
      <c r="K31" s="677"/>
      <c r="L31" s="622"/>
      <c r="M31" s="676"/>
      <c r="N31" s="624"/>
      <c r="O31" s="677"/>
      <c r="P31" s="622"/>
      <c r="Q31" s="676"/>
      <c r="R31" s="624"/>
      <c r="S31" s="677"/>
      <c r="T31" s="622"/>
      <c r="U31" s="676"/>
      <c r="V31" s="624"/>
      <c r="W31" s="677"/>
      <c r="X31" s="622"/>
      <c r="Y31" s="676"/>
      <c r="Z31" s="624"/>
      <c r="AA31" s="677"/>
      <c r="AB31" s="622"/>
    </row>
    <row r="32" spans="2:39" ht="16.8" customHeight="1" x14ac:dyDescent="0.3">
      <c r="B32" s="721" t="str">
        <f>IF(S6="","",IF(ISERROR(B31+1),,(B31+1)))</f>
        <v/>
      </c>
      <c r="C32" s="722"/>
      <c r="D32" s="3" t="str">
        <f t="shared" si="0"/>
        <v/>
      </c>
      <c r="E32" s="676"/>
      <c r="F32" s="624"/>
      <c r="G32" s="677"/>
      <c r="H32" s="622"/>
      <c r="I32" s="676"/>
      <c r="J32" s="624"/>
      <c r="K32" s="677"/>
      <c r="L32" s="622"/>
      <c r="M32" s="676"/>
      <c r="N32" s="624"/>
      <c r="O32" s="677"/>
      <c r="P32" s="622"/>
      <c r="Q32" s="676"/>
      <c r="R32" s="624"/>
      <c r="S32" s="677"/>
      <c r="T32" s="622"/>
      <c r="U32" s="676"/>
      <c r="V32" s="624"/>
      <c r="W32" s="677"/>
      <c r="X32" s="622"/>
      <c r="Y32" s="676"/>
      <c r="Z32" s="624"/>
      <c r="AA32" s="677"/>
      <c r="AB32" s="622"/>
    </row>
    <row r="33" spans="2:29" ht="16.8" customHeight="1" x14ac:dyDescent="0.3">
      <c r="B33" s="721" t="str">
        <f>IF(S6="","",IF(ISERROR(B32+1),,(B32+1)))</f>
        <v/>
      </c>
      <c r="C33" s="722"/>
      <c r="D33" s="3" t="str">
        <f t="shared" si="0"/>
        <v/>
      </c>
      <c r="E33" s="676"/>
      <c r="F33" s="624"/>
      <c r="G33" s="677"/>
      <c r="H33" s="622"/>
      <c r="I33" s="676"/>
      <c r="J33" s="624"/>
      <c r="K33" s="677"/>
      <c r="L33" s="622"/>
      <c r="M33" s="676"/>
      <c r="N33" s="624"/>
      <c r="O33" s="677"/>
      <c r="P33" s="622"/>
      <c r="Q33" s="676"/>
      <c r="R33" s="624"/>
      <c r="S33" s="677"/>
      <c r="T33" s="622"/>
      <c r="U33" s="676"/>
      <c r="V33" s="624"/>
      <c r="W33" s="677"/>
      <c r="X33" s="622"/>
      <c r="Y33" s="676"/>
      <c r="Z33" s="624"/>
      <c r="AA33" s="677"/>
      <c r="AB33" s="622"/>
    </row>
    <row r="34" spans="2:29" ht="16.8" customHeight="1" x14ac:dyDescent="0.3">
      <c r="B34" s="721" t="str">
        <f>IF(S6="","",IF(ISERROR(B33+1),,(B33+1)))</f>
        <v/>
      </c>
      <c r="C34" s="722"/>
      <c r="D34" s="3" t="str">
        <f t="shared" si="0"/>
        <v/>
      </c>
      <c r="E34" s="676"/>
      <c r="F34" s="624"/>
      <c r="G34" s="677"/>
      <c r="H34" s="622"/>
      <c r="I34" s="676"/>
      <c r="J34" s="624"/>
      <c r="K34" s="677"/>
      <c r="L34" s="622"/>
      <c r="M34" s="676"/>
      <c r="N34" s="624"/>
      <c r="O34" s="677"/>
      <c r="P34" s="622"/>
      <c r="Q34" s="676"/>
      <c r="R34" s="624"/>
      <c r="S34" s="677"/>
      <c r="T34" s="622"/>
      <c r="U34" s="676"/>
      <c r="V34" s="624"/>
      <c r="W34" s="677"/>
      <c r="X34" s="622"/>
      <c r="Y34" s="676"/>
      <c r="Z34" s="624"/>
      <c r="AA34" s="677"/>
      <c r="AB34" s="622"/>
    </row>
    <row r="35" spans="2:29" ht="16.8" customHeight="1" x14ac:dyDescent="0.3">
      <c r="B35" s="721" t="str">
        <f>IF(S6="","",IF(ISERROR(B34+1),,(B34+1)))</f>
        <v/>
      </c>
      <c r="C35" s="722"/>
      <c r="D35" s="3" t="str">
        <f t="shared" si="0"/>
        <v/>
      </c>
      <c r="E35" s="676"/>
      <c r="F35" s="624"/>
      <c r="G35" s="677"/>
      <c r="H35" s="622"/>
      <c r="I35" s="676"/>
      <c r="J35" s="624"/>
      <c r="K35" s="677"/>
      <c r="L35" s="622"/>
      <c r="M35" s="676"/>
      <c r="N35" s="624"/>
      <c r="O35" s="677"/>
      <c r="P35" s="622"/>
      <c r="Q35" s="676"/>
      <c r="R35" s="624"/>
      <c r="S35" s="677"/>
      <c r="T35" s="622"/>
      <c r="U35" s="676"/>
      <c r="V35" s="624"/>
      <c r="W35" s="677"/>
      <c r="X35" s="622"/>
      <c r="Y35" s="676"/>
      <c r="Z35" s="624"/>
      <c r="AA35" s="677"/>
      <c r="AB35" s="622"/>
    </row>
    <row r="36" spans="2:29" ht="16.8" customHeight="1" x14ac:dyDescent="0.3">
      <c r="B36" s="721" t="str">
        <f>IF(S6="","",IF(ISERROR(B35+1),,(B35+1)))</f>
        <v/>
      </c>
      <c r="C36" s="722"/>
      <c r="D36" s="3" t="str">
        <f t="shared" si="0"/>
        <v/>
      </c>
      <c r="E36" s="676"/>
      <c r="F36" s="624"/>
      <c r="G36" s="677"/>
      <c r="H36" s="622"/>
      <c r="I36" s="676"/>
      <c r="J36" s="624"/>
      <c r="K36" s="677"/>
      <c r="L36" s="622"/>
      <c r="M36" s="676"/>
      <c r="N36" s="624"/>
      <c r="O36" s="677"/>
      <c r="P36" s="622"/>
      <c r="Q36" s="676"/>
      <c r="R36" s="624"/>
      <c r="S36" s="677"/>
      <c r="T36" s="622"/>
      <c r="U36" s="676"/>
      <c r="V36" s="624"/>
      <c r="W36" s="677"/>
      <c r="X36" s="622"/>
      <c r="Y36" s="676"/>
      <c r="Z36" s="624"/>
      <c r="AA36" s="677"/>
      <c r="AB36" s="622"/>
    </row>
    <row r="37" spans="2:29" ht="16.8" customHeight="1" x14ac:dyDescent="0.3">
      <c r="B37" s="721" t="str">
        <f>IF(S6="","",IF(ISERROR(B36+1),,(B36+1)))</f>
        <v/>
      </c>
      <c r="C37" s="722"/>
      <c r="D37" s="3" t="str">
        <f t="shared" si="0"/>
        <v/>
      </c>
      <c r="E37" s="676"/>
      <c r="F37" s="624"/>
      <c r="G37" s="677"/>
      <c r="H37" s="622"/>
      <c r="I37" s="676"/>
      <c r="J37" s="624"/>
      <c r="K37" s="677"/>
      <c r="L37" s="622"/>
      <c r="M37" s="676"/>
      <c r="N37" s="624"/>
      <c r="O37" s="677"/>
      <c r="P37" s="622"/>
      <c r="Q37" s="676"/>
      <c r="R37" s="624"/>
      <c r="S37" s="677"/>
      <c r="T37" s="622"/>
      <c r="U37" s="676"/>
      <c r="V37" s="624"/>
      <c r="W37" s="677"/>
      <c r="X37" s="622"/>
      <c r="Y37" s="676"/>
      <c r="Z37" s="624"/>
      <c r="AA37" s="677"/>
      <c r="AB37" s="622"/>
    </row>
    <row r="38" spans="2:29" ht="16.8" customHeight="1" x14ac:dyDescent="0.3">
      <c r="B38" s="721" t="str">
        <f>IF(S6="","",IF(ISERROR(B37+1),,(B37+1)))</f>
        <v/>
      </c>
      <c r="C38" s="722"/>
      <c r="D38" s="3" t="str">
        <f t="shared" si="0"/>
        <v/>
      </c>
      <c r="E38" s="676"/>
      <c r="F38" s="624"/>
      <c r="G38" s="677"/>
      <c r="H38" s="622"/>
      <c r="I38" s="676"/>
      <c r="J38" s="624"/>
      <c r="K38" s="677"/>
      <c r="L38" s="622"/>
      <c r="M38" s="676"/>
      <c r="N38" s="624"/>
      <c r="O38" s="677"/>
      <c r="P38" s="622"/>
      <c r="Q38" s="676"/>
      <c r="R38" s="624"/>
      <c r="S38" s="677"/>
      <c r="T38" s="622"/>
      <c r="U38" s="676"/>
      <c r="V38" s="624"/>
      <c r="W38" s="677"/>
      <c r="X38" s="622"/>
      <c r="Y38" s="676"/>
      <c r="Z38" s="624"/>
      <c r="AA38" s="677"/>
      <c r="AB38" s="622"/>
    </row>
    <row r="39" spans="2:29" ht="16.8" customHeight="1" x14ac:dyDescent="0.3">
      <c r="B39" s="721" t="str">
        <f>IF(S6="","",IF(ISERROR(B38+1),,(B38+1)))</f>
        <v/>
      </c>
      <c r="C39" s="722"/>
      <c r="D39" s="3" t="str">
        <f t="shared" si="0"/>
        <v/>
      </c>
      <c r="E39" s="676"/>
      <c r="F39" s="624"/>
      <c r="G39" s="677"/>
      <c r="H39" s="622"/>
      <c r="I39" s="676"/>
      <c r="J39" s="624"/>
      <c r="K39" s="677"/>
      <c r="L39" s="622"/>
      <c r="M39" s="676"/>
      <c r="N39" s="624"/>
      <c r="O39" s="677"/>
      <c r="P39" s="622"/>
      <c r="Q39" s="676"/>
      <c r="R39" s="624"/>
      <c r="S39" s="677"/>
      <c r="T39" s="622"/>
      <c r="U39" s="676"/>
      <c r="V39" s="624"/>
      <c r="W39" s="677"/>
      <c r="X39" s="622"/>
      <c r="Y39" s="676"/>
      <c r="Z39" s="624"/>
      <c r="AA39" s="677"/>
      <c r="AB39" s="622"/>
    </row>
    <row r="40" spans="2:29" ht="16.8" customHeight="1" x14ac:dyDescent="0.3">
      <c r="B40" s="721" t="str">
        <f>IF(S6="","",IF(ISERROR(B39+1),,(B39+1)))</f>
        <v/>
      </c>
      <c r="C40" s="722"/>
      <c r="D40" s="3" t="str">
        <f t="shared" si="0"/>
        <v/>
      </c>
      <c r="E40" s="676"/>
      <c r="F40" s="624"/>
      <c r="G40" s="677"/>
      <c r="H40" s="622"/>
      <c r="I40" s="676"/>
      <c r="J40" s="624"/>
      <c r="K40" s="677"/>
      <c r="L40" s="622"/>
      <c r="M40" s="676"/>
      <c r="N40" s="624"/>
      <c r="O40" s="677"/>
      <c r="P40" s="622"/>
      <c r="Q40" s="676"/>
      <c r="R40" s="624"/>
      <c r="S40" s="677"/>
      <c r="T40" s="622"/>
      <c r="U40" s="676"/>
      <c r="V40" s="624"/>
      <c r="W40" s="677"/>
      <c r="X40" s="622"/>
      <c r="Y40" s="676"/>
      <c r="Z40" s="624"/>
      <c r="AA40" s="677"/>
      <c r="AB40" s="622"/>
    </row>
    <row r="41" spans="2:29" ht="16.8" customHeight="1" x14ac:dyDescent="0.3">
      <c r="B41" s="721" t="str">
        <f>IF(S6="","",IF(ISERROR(B40+1),,(B40+1)))</f>
        <v/>
      </c>
      <c r="C41" s="722"/>
      <c r="D41" s="3" t="str">
        <f t="shared" si="0"/>
        <v/>
      </c>
      <c r="E41" s="676"/>
      <c r="F41" s="624"/>
      <c r="G41" s="677"/>
      <c r="H41" s="622"/>
      <c r="I41" s="676"/>
      <c r="J41" s="624"/>
      <c r="K41" s="677"/>
      <c r="L41" s="622"/>
      <c r="M41" s="676"/>
      <c r="N41" s="624"/>
      <c r="O41" s="677"/>
      <c r="P41" s="622"/>
      <c r="Q41" s="676"/>
      <c r="R41" s="624"/>
      <c r="S41" s="677"/>
      <c r="T41" s="622"/>
      <c r="U41" s="676"/>
      <c r="V41" s="624"/>
      <c r="W41" s="677"/>
      <c r="X41" s="622"/>
      <c r="Y41" s="676"/>
      <c r="Z41" s="624"/>
      <c r="AA41" s="677"/>
      <c r="AB41" s="622"/>
    </row>
    <row r="42" spans="2:29" ht="16.8" customHeight="1" x14ac:dyDescent="0.3">
      <c r="B42" s="721" t="str">
        <f>IF(S6="","",IF(ISERROR(B41+1),,(B41+1)))</f>
        <v/>
      </c>
      <c r="C42" s="722"/>
      <c r="D42" s="3" t="str">
        <f t="shared" si="0"/>
        <v/>
      </c>
      <c r="E42" s="676"/>
      <c r="F42" s="624"/>
      <c r="G42" s="677"/>
      <c r="H42" s="622"/>
      <c r="I42" s="676"/>
      <c r="J42" s="624"/>
      <c r="K42" s="677"/>
      <c r="L42" s="622"/>
      <c r="M42" s="676"/>
      <c r="N42" s="624"/>
      <c r="O42" s="677"/>
      <c r="P42" s="622"/>
      <c r="Q42" s="676"/>
      <c r="R42" s="624"/>
      <c r="S42" s="677"/>
      <c r="T42" s="622"/>
      <c r="U42" s="676"/>
      <c r="V42" s="624"/>
      <c r="W42" s="677"/>
      <c r="X42" s="622"/>
      <c r="Y42" s="676"/>
      <c r="Z42" s="624"/>
      <c r="AA42" s="677"/>
      <c r="AB42" s="622"/>
    </row>
    <row r="43" spans="2:29" ht="16.8" customHeight="1" x14ac:dyDescent="0.3">
      <c r="B43" s="721" t="str">
        <f>IF(S6="","",IF(ISERROR(B42+1),,(B42+1)))</f>
        <v/>
      </c>
      <c r="C43" s="722"/>
      <c r="D43" s="3" t="str">
        <f t="shared" si="0"/>
        <v/>
      </c>
      <c r="E43" s="676"/>
      <c r="F43" s="624"/>
      <c r="G43" s="677"/>
      <c r="H43" s="622"/>
      <c r="I43" s="676"/>
      <c r="J43" s="624"/>
      <c r="K43" s="677"/>
      <c r="L43" s="622"/>
      <c r="M43" s="676"/>
      <c r="N43" s="624"/>
      <c r="O43" s="677"/>
      <c r="P43" s="622"/>
      <c r="Q43" s="676"/>
      <c r="R43" s="624"/>
      <c r="S43" s="677"/>
      <c r="T43" s="622"/>
      <c r="U43" s="676"/>
      <c r="V43" s="624"/>
      <c r="W43" s="677"/>
      <c r="X43" s="622"/>
      <c r="Y43" s="676"/>
      <c r="Z43" s="624"/>
      <c r="AA43" s="677"/>
      <c r="AB43" s="622"/>
    </row>
    <row r="44" spans="2:29" ht="16.8" customHeight="1" x14ac:dyDescent="0.3">
      <c r="B44" s="721" t="str">
        <f>IF(S6="","",IF(ISERROR(B43+1),,(B43+1)))</f>
        <v/>
      </c>
      <c r="C44" s="722"/>
      <c r="D44" s="3" t="str">
        <f t="shared" si="0"/>
        <v/>
      </c>
      <c r="E44" s="676"/>
      <c r="F44" s="624"/>
      <c r="G44" s="677"/>
      <c r="H44" s="622"/>
      <c r="I44" s="676"/>
      <c r="J44" s="624"/>
      <c r="K44" s="677"/>
      <c r="L44" s="622"/>
      <c r="M44" s="676"/>
      <c r="N44" s="624"/>
      <c r="O44" s="677"/>
      <c r="P44" s="622"/>
      <c r="Q44" s="676"/>
      <c r="R44" s="624"/>
      <c r="S44" s="677"/>
      <c r="T44" s="622"/>
      <c r="U44" s="676"/>
      <c r="V44" s="624"/>
      <c r="W44" s="677"/>
      <c r="X44" s="622"/>
      <c r="Y44" s="676"/>
      <c r="Z44" s="624"/>
      <c r="AA44" s="677"/>
      <c r="AB44" s="622"/>
    </row>
    <row r="45" spans="2:29" ht="16.8" customHeight="1" x14ac:dyDescent="0.3">
      <c r="B45" s="721" t="str">
        <f>IF(S6="","",IF(ISERROR(B44+1),,(B44+1)))</f>
        <v/>
      </c>
      <c r="C45" s="722"/>
      <c r="D45" s="3" t="str">
        <f t="shared" si="0"/>
        <v/>
      </c>
      <c r="E45" s="676"/>
      <c r="F45" s="624"/>
      <c r="G45" s="677"/>
      <c r="H45" s="622"/>
      <c r="I45" s="676"/>
      <c r="J45" s="624"/>
      <c r="K45" s="677"/>
      <c r="L45" s="622"/>
      <c r="M45" s="676"/>
      <c r="N45" s="624"/>
      <c r="O45" s="677"/>
      <c r="P45" s="622"/>
      <c r="Q45" s="676"/>
      <c r="R45" s="624"/>
      <c r="S45" s="677"/>
      <c r="T45" s="622"/>
      <c r="U45" s="676"/>
      <c r="V45" s="624"/>
      <c r="W45" s="677"/>
      <c r="X45" s="622"/>
      <c r="Y45" s="676"/>
      <c r="Z45" s="624"/>
      <c r="AA45" s="677"/>
      <c r="AB45" s="622"/>
    </row>
    <row r="46" spans="2:29" ht="16.8" customHeight="1" x14ac:dyDescent="0.3">
      <c r="B46" s="721" t="str">
        <f>IF(S6="","",IF(ISERROR(B45+1),,(B45+1)))</f>
        <v/>
      </c>
      <c r="C46" s="722"/>
      <c r="D46" s="3" t="str">
        <f t="shared" si="0"/>
        <v/>
      </c>
      <c r="E46" s="676"/>
      <c r="F46" s="624"/>
      <c r="G46" s="677"/>
      <c r="H46" s="622"/>
      <c r="I46" s="676"/>
      <c r="J46" s="624"/>
      <c r="K46" s="677"/>
      <c r="L46" s="622"/>
      <c r="M46" s="676"/>
      <c r="N46" s="624"/>
      <c r="O46" s="677"/>
      <c r="P46" s="622"/>
      <c r="Q46" s="676"/>
      <c r="R46" s="624"/>
      <c r="S46" s="677"/>
      <c r="T46" s="622"/>
      <c r="U46" s="676"/>
      <c r="V46" s="624"/>
      <c r="W46" s="677"/>
      <c r="X46" s="622"/>
      <c r="Y46" s="676"/>
      <c r="Z46" s="624"/>
      <c r="AA46" s="677"/>
      <c r="AB46" s="622"/>
    </row>
    <row r="47" spans="2:29" ht="16.8" customHeight="1" x14ac:dyDescent="0.3">
      <c r="B47" s="721" t="str">
        <f>IF(S6="","",IF(ISERROR(B46+1),,(B46+1)))</f>
        <v/>
      </c>
      <c r="C47" s="722"/>
      <c r="D47" s="3" t="str">
        <f t="shared" si="0"/>
        <v/>
      </c>
      <c r="E47" s="676"/>
      <c r="F47" s="624"/>
      <c r="G47" s="677"/>
      <c r="H47" s="622"/>
      <c r="I47" s="676"/>
      <c r="J47" s="624"/>
      <c r="K47" s="677"/>
      <c r="L47" s="622"/>
      <c r="M47" s="676"/>
      <c r="N47" s="624"/>
      <c r="O47" s="677"/>
      <c r="P47" s="622"/>
      <c r="Q47" s="676"/>
      <c r="R47" s="624"/>
      <c r="S47" s="677"/>
      <c r="T47" s="622"/>
      <c r="U47" s="676"/>
      <c r="V47" s="624"/>
      <c r="W47" s="677"/>
      <c r="X47" s="622"/>
      <c r="Y47" s="676"/>
      <c r="Z47" s="624"/>
      <c r="AA47" s="677"/>
      <c r="AB47" s="622"/>
      <c r="AC47" s="4" t="str">
        <f>IF(X6&lt;B47,"",B47)</f>
        <v/>
      </c>
    </row>
    <row r="48" spans="2:29" ht="7.2" customHeight="1" x14ac:dyDescent="0.3"/>
    <row r="49" spans="2:32" ht="23.1" customHeight="1" x14ac:dyDescent="0.3">
      <c r="B49" s="696" t="s">
        <v>83</v>
      </c>
      <c r="C49" s="696"/>
      <c r="D49" s="696"/>
      <c r="E49" s="349"/>
      <c r="F49" s="349"/>
      <c r="G49" s="349"/>
      <c r="I49" s="349"/>
      <c r="J49" s="349"/>
      <c r="K49" s="349"/>
      <c r="M49" s="349"/>
      <c r="N49" s="349"/>
      <c r="O49" s="349"/>
      <c r="Q49" s="349"/>
      <c r="R49" s="349"/>
      <c r="S49" s="349"/>
      <c r="U49" s="349"/>
      <c r="V49" s="349"/>
      <c r="W49" s="349"/>
      <c r="Y49" s="349"/>
      <c r="Z49" s="349"/>
      <c r="AA49" s="349"/>
    </row>
    <row r="50" spans="2:32" ht="19.2" customHeight="1" x14ac:dyDescent="0.3">
      <c r="B50" s="356" t="s">
        <v>0</v>
      </c>
      <c r="C50" s="712"/>
      <c r="D50" s="357"/>
      <c r="E50" s="672" t="s">
        <v>69</v>
      </c>
      <c r="F50" s="672"/>
      <c r="G50" s="672" t="s">
        <v>70</v>
      </c>
      <c r="H50" s="673"/>
      <c r="I50" s="672" t="s">
        <v>69</v>
      </c>
      <c r="J50" s="672"/>
      <c r="K50" s="672" t="s">
        <v>70</v>
      </c>
      <c r="L50" s="673"/>
      <c r="M50" s="672" t="s">
        <v>69</v>
      </c>
      <c r="N50" s="672"/>
      <c r="O50" s="672" t="s">
        <v>70</v>
      </c>
      <c r="P50" s="673"/>
      <c r="Q50" s="672" t="s">
        <v>69</v>
      </c>
      <c r="R50" s="672"/>
      <c r="S50" s="672" t="s">
        <v>70</v>
      </c>
      <c r="T50" s="673"/>
      <c r="U50" s="672" t="s">
        <v>69</v>
      </c>
      <c r="V50" s="672"/>
      <c r="W50" s="672" t="s">
        <v>70</v>
      </c>
      <c r="X50" s="673"/>
      <c r="Y50" s="672" t="s">
        <v>69</v>
      </c>
      <c r="Z50" s="672"/>
      <c r="AA50" s="672" t="s">
        <v>70</v>
      </c>
      <c r="AB50" s="673"/>
    </row>
    <row r="51" spans="2:32" s="9" customFormat="1" ht="19.2" customHeight="1" x14ac:dyDescent="0.3">
      <c r="B51" s="709" t="s">
        <v>71</v>
      </c>
      <c r="C51" s="710"/>
      <c r="D51" s="711"/>
      <c r="E51" s="670">
        <f>G51/1.1</f>
        <v>0</v>
      </c>
      <c r="F51" s="671"/>
      <c r="G51" s="668"/>
      <c r="H51" s="669"/>
      <c r="I51" s="670">
        <f>K51/1.1</f>
        <v>0</v>
      </c>
      <c r="J51" s="671"/>
      <c r="K51" s="668"/>
      <c r="L51" s="669"/>
      <c r="M51" s="670">
        <f>O51/1.1</f>
        <v>0</v>
      </c>
      <c r="N51" s="671"/>
      <c r="O51" s="668"/>
      <c r="P51" s="669"/>
      <c r="Q51" s="670">
        <f>S51/1.1</f>
        <v>0</v>
      </c>
      <c r="R51" s="671"/>
      <c r="S51" s="668"/>
      <c r="T51" s="669"/>
      <c r="U51" s="670">
        <f>W51/1.1</f>
        <v>0</v>
      </c>
      <c r="V51" s="671"/>
      <c r="W51" s="668"/>
      <c r="X51" s="669"/>
      <c r="Y51" s="670">
        <f>AA51/1.1</f>
        <v>0</v>
      </c>
      <c r="Z51" s="671"/>
      <c r="AA51" s="668"/>
      <c r="AB51" s="669"/>
    </row>
    <row r="52" spans="2:32" s="9" customFormat="1" ht="19.2" customHeight="1" x14ac:dyDescent="0.3">
      <c r="B52" s="706" t="s">
        <v>72</v>
      </c>
      <c r="C52" s="707"/>
      <c r="D52" s="708"/>
      <c r="E52" s="666">
        <f t="shared" ref="E52:E55" si="1">G52/1.1</f>
        <v>0</v>
      </c>
      <c r="F52" s="667"/>
      <c r="G52" s="664"/>
      <c r="H52" s="665"/>
      <c r="I52" s="666">
        <f t="shared" ref="I52:I55" si="2">K52/1.1</f>
        <v>0</v>
      </c>
      <c r="J52" s="667"/>
      <c r="K52" s="664"/>
      <c r="L52" s="665"/>
      <c r="M52" s="666">
        <f t="shared" ref="M52:M55" si="3">O52/1.1</f>
        <v>0</v>
      </c>
      <c r="N52" s="667"/>
      <c r="O52" s="664"/>
      <c r="P52" s="665"/>
      <c r="Q52" s="666">
        <f t="shared" ref="Q52:Q55" si="4">S52/1.1</f>
        <v>0</v>
      </c>
      <c r="R52" s="667"/>
      <c r="S52" s="664"/>
      <c r="T52" s="665"/>
      <c r="U52" s="666">
        <f t="shared" ref="U52:U55" si="5">W52/1.1</f>
        <v>0</v>
      </c>
      <c r="V52" s="667"/>
      <c r="W52" s="664"/>
      <c r="X52" s="665"/>
      <c r="Y52" s="666">
        <f t="shared" ref="Y52:Y55" si="6">AA52/1.1</f>
        <v>0</v>
      </c>
      <c r="Z52" s="667"/>
      <c r="AA52" s="664"/>
      <c r="AB52" s="665"/>
    </row>
    <row r="53" spans="2:32" s="9" customFormat="1" ht="19.2" customHeight="1" x14ac:dyDescent="0.3">
      <c r="B53" s="706" t="s">
        <v>79</v>
      </c>
      <c r="C53" s="707"/>
      <c r="D53" s="708"/>
      <c r="E53" s="666">
        <f t="shared" si="1"/>
        <v>0</v>
      </c>
      <c r="F53" s="667"/>
      <c r="G53" s="664"/>
      <c r="H53" s="665"/>
      <c r="I53" s="666">
        <f t="shared" si="2"/>
        <v>0</v>
      </c>
      <c r="J53" s="667"/>
      <c r="K53" s="664"/>
      <c r="L53" s="665"/>
      <c r="M53" s="666">
        <f t="shared" si="3"/>
        <v>0</v>
      </c>
      <c r="N53" s="667"/>
      <c r="O53" s="664"/>
      <c r="P53" s="665"/>
      <c r="Q53" s="666">
        <f t="shared" si="4"/>
        <v>0</v>
      </c>
      <c r="R53" s="667"/>
      <c r="S53" s="664"/>
      <c r="T53" s="665"/>
      <c r="U53" s="666">
        <f t="shared" si="5"/>
        <v>0</v>
      </c>
      <c r="V53" s="667"/>
      <c r="W53" s="664"/>
      <c r="X53" s="665"/>
      <c r="Y53" s="666">
        <f t="shared" si="6"/>
        <v>0</v>
      </c>
      <c r="Z53" s="667"/>
      <c r="AA53" s="664"/>
      <c r="AB53" s="665"/>
    </row>
    <row r="54" spans="2:32" s="9" customFormat="1" ht="19.2" customHeight="1" x14ac:dyDescent="0.3">
      <c r="B54" s="703"/>
      <c r="C54" s="704"/>
      <c r="D54" s="705"/>
      <c r="E54" s="666">
        <f t="shared" si="1"/>
        <v>0</v>
      </c>
      <c r="F54" s="667"/>
      <c r="G54" s="664"/>
      <c r="H54" s="665"/>
      <c r="I54" s="666">
        <f t="shared" si="2"/>
        <v>0</v>
      </c>
      <c r="J54" s="667"/>
      <c r="K54" s="664"/>
      <c r="L54" s="665"/>
      <c r="M54" s="666">
        <f t="shared" si="3"/>
        <v>0</v>
      </c>
      <c r="N54" s="667"/>
      <c r="O54" s="664"/>
      <c r="P54" s="665"/>
      <c r="Q54" s="666">
        <f t="shared" si="4"/>
        <v>0</v>
      </c>
      <c r="R54" s="667"/>
      <c r="S54" s="664"/>
      <c r="T54" s="665"/>
      <c r="U54" s="666">
        <f t="shared" si="5"/>
        <v>0</v>
      </c>
      <c r="V54" s="667"/>
      <c r="W54" s="664"/>
      <c r="X54" s="665"/>
      <c r="Y54" s="666">
        <f t="shared" si="6"/>
        <v>0</v>
      </c>
      <c r="Z54" s="667"/>
      <c r="AA54" s="664"/>
      <c r="AB54" s="665"/>
    </row>
    <row r="55" spans="2:32" s="9" customFormat="1" ht="19.2" customHeight="1" thickBot="1" x14ac:dyDescent="0.35">
      <c r="B55" s="700"/>
      <c r="C55" s="701"/>
      <c r="D55" s="702"/>
      <c r="E55" s="680">
        <f t="shared" si="1"/>
        <v>0</v>
      </c>
      <c r="F55" s="681"/>
      <c r="G55" s="678"/>
      <c r="H55" s="679"/>
      <c r="I55" s="680">
        <f t="shared" si="2"/>
        <v>0</v>
      </c>
      <c r="J55" s="681"/>
      <c r="K55" s="678"/>
      <c r="L55" s="679"/>
      <c r="M55" s="680">
        <f t="shared" si="3"/>
        <v>0</v>
      </c>
      <c r="N55" s="681"/>
      <c r="O55" s="678"/>
      <c r="P55" s="679"/>
      <c r="Q55" s="680">
        <f t="shared" si="4"/>
        <v>0</v>
      </c>
      <c r="R55" s="681"/>
      <c r="S55" s="678"/>
      <c r="T55" s="679"/>
      <c r="U55" s="680">
        <f t="shared" si="5"/>
        <v>0</v>
      </c>
      <c r="V55" s="681"/>
      <c r="W55" s="678"/>
      <c r="X55" s="679"/>
      <c r="Y55" s="680">
        <f t="shared" si="6"/>
        <v>0</v>
      </c>
      <c r="Z55" s="681"/>
      <c r="AA55" s="678"/>
      <c r="AB55" s="679"/>
    </row>
    <row r="56" spans="2:32" s="9" customFormat="1" ht="19.2" customHeight="1" thickTop="1" x14ac:dyDescent="0.3">
      <c r="B56" s="697" t="s">
        <v>68</v>
      </c>
      <c r="C56" s="698"/>
      <c r="D56" s="699"/>
      <c r="E56" s="694">
        <f>SUM(E51:F55)</f>
        <v>0</v>
      </c>
      <c r="F56" s="694"/>
      <c r="G56" s="694">
        <f>SUM(G51:H55)</f>
        <v>0</v>
      </c>
      <c r="H56" s="695"/>
      <c r="I56" s="694">
        <f>SUM(I51:J55)</f>
        <v>0</v>
      </c>
      <c r="J56" s="694"/>
      <c r="K56" s="694">
        <f>SUM(K51:L55)</f>
        <v>0</v>
      </c>
      <c r="L56" s="695"/>
      <c r="M56" s="694">
        <f>SUM(M51:N55)</f>
        <v>0</v>
      </c>
      <c r="N56" s="694"/>
      <c r="O56" s="694">
        <f>SUM(O51:P55)</f>
        <v>0</v>
      </c>
      <c r="P56" s="695"/>
      <c r="Q56" s="694">
        <f>SUM(Q51:R55)</f>
        <v>0</v>
      </c>
      <c r="R56" s="694"/>
      <c r="S56" s="694">
        <f>SUM(S51:T55)</f>
        <v>0</v>
      </c>
      <c r="T56" s="695"/>
      <c r="U56" s="694">
        <f>SUM(U51:V55)</f>
        <v>0</v>
      </c>
      <c r="V56" s="694"/>
      <c r="W56" s="694">
        <f>SUM(W51:X55)</f>
        <v>0</v>
      </c>
      <c r="X56" s="695"/>
      <c r="Y56" s="694">
        <f>SUM(Y51:Z55)</f>
        <v>0</v>
      </c>
      <c r="Z56" s="694"/>
      <c r="AA56" s="694">
        <f>SUM(AA51:AB55)</f>
        <v>0</v>
      </c>
      <c r="AB56" s="695"/>
    </row>
    <row r="57" spans="2:32" ht="23.1" customHeight="1" x14ac:dyDescent="0.3">
      <c r="AC57" s="696" t="s">
        <v>68</v>
      </c>
      <c r="AD57" s="696"/>
      <c r="AE57" s="696"/>
    </row>
    <row r="58" spans="2:32" ht="23.1" customHeight="1" outlineLevel="1" x14ac:dyDescent="0.3">
      <c r="D58" s="201" t="s">
        <v>114</v>
      </c>
      <c r="E58" s="689">
        <f>E15*E14</f>
        <v>0</v>
      </c>
      <c r="F58" s="349"/>
      <c r="G58" s="349"/>
      <c r="H58" s="349"/>
      <c r="I58" s="689">
        <f>I15*I14</f>
        <v>0</v>
      </c>
      <c r="J58" s="349"/>
      <c r="K58" s="349"/>
      <c r="L58" s="349"/>
      <c r="M58" s="689">
        <f>M15*M14</f>
        <v>0</v>
      </c>
      <c r="N58" s="349"/>
      <c r="O58" s="349"/>
      <c r="P58" s="349"/>
      <c r="Q58" s="689">
        <f>Q15*Q14</f>
        <v>0</v>
      </c>
      <c r="R58" s="349"/>
      <c r="S58" s="349"/>
      <c r="T58" s="349"/>
      <c r="U58" s="689">
        <f>U15*U14</f>
        <v>0</v>
      </c>
      <c r="V58" s="349"/>
      <c r="W58" s="349"/>
      <c r="X58" s="349"/>
      <c r="Y58" s="689">
        <f>Y15*Y14</f>
        <v>0</v>
      </c>
      <c r="Z58" s="349"/>
      <c r="AA58" s="349"/>
      <c r="AB58" s="349"/>
      <c r="AC58" s="689">
        <f>SUM(E58:AB58)</f>
        <v>0</v>
      </c>
      <c r="AD58" s="349"/>
      <c r="AE58" s="349"/>
    </row>
    <row r="59" spans="2:32" ht="23.1" customHeight="1" outlineLevel="1" x14ac:dyDescent="0.3">
      <c r="D59" s="201" t="s">
        <v>73</v>
      </c>
      <c r="E59" s="689">
        <f>G15*G14</f>
        <v>0</v>
      </c>
      <c r="F59" s="349"/>
      <c r="G59" s="349"/>
      <c r="H59" s="349"/>
      <c r="I59" s="689">
        <f>K15*K14</f>
        <v>0</v>
      </c>
      <c r="J59" s="349"/>
      <c r="K59" s="349"/>
      <c r="L59" s="349"/>
      <c r="M59" s="689">
        <f t="shared" ref="M59" si="7">O15*O14</f>
        <v>0</v>
      </c>
      <c r="N59" s="349"/>
      <c r="O59" s="349"/>
      <c r="P59" s="349"/>
      <c r="Q59" s="689">
        <f t="shared" ref="Q59" si="8">S15*S14</f>
        <v>0</v>
      </c>
      <c r="R59" s="349"/>
      <c r="S59" s="349"/>
      <c r="T59" s="349"/>
      <c r="U59" s="689">
        <f t="shared" ref="U59" si="9">W15*W14</f>
        <v>0</v>
      </c>
      <c r="V59" s="349"/>
      <c r="W59" s="349"/>
      <c r="X59" s="349"/>
      <c r="Y59" s="689">
        <f t="shared" ref="Y59" si="10">AA15*AA14</f>
        <v>0</v>
      </c>
      <c r="Z59" s="349"/>
      <c r="AA59" s="349"/>
      <c r="AB59" s="349"/>
      <c r="AC59" s="689">
        <f>SUM(E59:AB59)</f>
        <v>0</v>
      </c>
      <c r="AD59" s="349"/>
      <c r="AE59" s="349"/>
    </row>
    <row r="60" spans="2:32" ht="23.1" customHeight="1" outlineLevel="1" thickBot="1" x14ac:dyDescent="0.35">
      <c r="C60" s="690" t="s">
        <v>264</v>
      </c>
      <c r="D60" s="690"/>
      <c r="E60" s="689">
        <f>SUM(E58:H59)</f>
        <v>0</v>
      </c>
      <c r="F60" s="349"/>
      <c r="G60" s="349"/>
      <c r="H60" s="349"/>
      <c r="I60" s="689">
        <f>SUM(I58:L59)</f>
        <v>0</v>
      </c>
      <c r="J60" s="349"/>
      <c r="K60" s="349"/>
      <c r="L60" s="349"/>
      <c r="M60" s="689">
        <f>SUM(M58:P59)</f>
        <v>0</v>
      </c>
      <c r="N60" s="349"/>
      <c r="O60" s="349"/>
      <c r="P60" s="349"/>
      <c r="Q60" s="689">
        <f>SUM(Q58:T59)</f>
        <v>0</v>
      </c>
      <c r="R60" s="349"/>
      <c r="S60" s="349"/>
      <c r="T60" s="349"/>
      <c r="U60" s="689">
        <f>SUM(U58:X59)</f>
        <v>0</v>
      </c>
      <c r="V60" s="349"/>
      <c r="W60" s="349"/>
      <c r="X60" s="349"/>
      <c r="Y60" s="689">
        <f>SUM(Y58:AB59)</f>
        <v>0</v>
      </c>
      <c r="Z60" s="349"/>
      <c r="AA60" s="349"/>
      <c r="AB60" s="349"/>
      <c r="AC60" s="689">
        <f>SUM(E60:AB60)</f>
        <v>0</v>
      </c>
      <c r="AD60" s="349"/>
      <c r="AE60" s="349"/>
      <c r="AF60" s="37"/>
    </row>
    <row r="61" spans="2:32" ht="23.1" customHeight="1" thickBot="1" x14ac:dyDescent="0.35">
      <c r="C61" s="690" t="s">
        <v>119</v>
      </c>
      <c r="D61" s="690"/>
      <c r="E61" s="689">
        <f>G56</f>
        <v>0</v>
      </c>
      <c r="F61" s="349"/>
      <c r="G61" s="349"/>
      <c r="H61" s="349"/>
      <c r="I61" s="689">
        <f t="shared" ref="I61" si="11">K56</f>
        <v>0</v>
      </c>
      <c r="J61" s="349"/>
      <c r="K61" s="349"/>
      <c r="L61" s="349"/>
      <c r="M61" s="689">
        <f t="shared" ref="M61" si="12">O56</f>
        <v>0</v>
      </c>
      <c r="N61" s="349"/>
      <c r="O61" s="349"/>
      <c r="P61" s="349"/>
      <c r="Q61" s="689">
        <f t="shared" ref="Q61" si="13">S56</f>
        <v>0</v>
      </c>
      <c r="R61" s="349"/>
      <c r="S61" s="349"/>
      <c r="T61" s="349"/>
      <c r="U61" s="689">
        <f t="shared" ref="U61" si="14">W56</f>
        <v>0</v>
      </c>
      <c r="V61" s="349"/>
      <c r="W61" s="349"/>
      <c r="X61" s="349"/>
      <c r="Y61" s="689">
        <f t="shared" ref="Y61" si="15">AA56</f>
        <v>0</v>
      </c>
      <c r="Z61" s="349"/>
      <c r="AA61" s="349"/>
      <c r="AB61" s="349"/>
      <c r="AC61" s="691">
        <f>SUM(E61:AB61)</f>
        <v>0</v>
      </c>
      <c r="AD61" s="692"/>
      <c r="AE61" s="693"/>
    </row>
  </sheetData>
  <sheetProtection algorithmName="SHA-512" hashValue="hYPOdtSGvTvRXo+w4B4pmCR1Ck9xTKaTQfTUM8Fa1KSySyqp+eCFj+QUa/PhR7cETuZclplcTpW6KrekWG9RRg==" saltValue="/4iWNq1pP3xa8Rm7KEQwyw==" spinCount="100000" sheet="1" scenarios="1" formatCells="0" formatColumns="0" formatRows="0" sort="0" autoFilter="0"/>
  <mergeCells count="613">
    <mergeCell ref="AL24:AM24"/>
    <mergeCell ref="E9:H9"/>
    <mergeCell ref="I9:L9"/>
    <mergeCell ref="M9:P9"/>
    <mergeCell ref="Q9:T9"/>
    <mergeCell ref="U9:X9"/>
    <mergeCell ref="Y9:AB9"/>
    <mergeCell ref="B2:AB3"/>
    <mergeCell ref="B10:D10"/>
    <mergeCell ref="B9:D9"/>
    <mergeCell ref="S5:AB5"/>
    <mergeCell ref="E10:H10"/>
    <mergeCell ref="Y10:AB10"/>
    <mergeCell ref="U10:X10"/>
    <mergeCell ref="Q10:T10"/>
    <mergeCell ref="M10:P10"/>
    <mergeCell ref="I10:L10"/>
    <mergeCell ref="P5:R5"/>
    <mergeCell ref="Y13:AB13"/>
    <mergeCell ref="B13:D13"/>
    <mergeCell ref="E13:H13"/>
    <mergeCell ref="I13:L13"/>
    <mergeCell ref="M13:P13"/>
    <mergeCell ref="Q13:T13"/>
    <mergeCell ref="U13:X13"/>
    <mergeCell ref="B12:D12"/>
    <mergeCell ref="Y11:AB11"/>
    <mergeCell ref="B11:D11"/>
    <mergeCell ref="E11:H11"/>
    <mergeCell ref="I11:L11"/>
    <mergeCell ref="M11:P11"/>
    <mergeCell ref="Q11:T11"/>
    <mergeCell ref="U11:X11"/>
    <mergeCell ref="E12:H12"/>
    <mergeCell ref="Y12:AB12"/>
    <mergeCell ref="U12:X12"/>
    <mergeCell ref="Q12:T12"/>
    <mergeCell ref="M12:P12"/>
    <mergeCell ref="I12:L12"/>
    <mergeCell ref="AA16:AB16"/>
    <mergeCell ref="O16:P16"/>
    <mergeCell ref="Q16:R16"/>
    <mergeCell ref="S16:T16"/>
    <mergeCell ref="U16:V16"/>
    <mergeCell ref="W16:X16"/>
    <mergeCell ref="Y16:Z16"/>
    <mergeCell ref="B16:C16"/>
    <mergeCell ref="E16:F16"/>
    <mergeCell ref="G16:H16"/>
    <mergeCell ref="I16:J16"/>
    <mergeCell ref="K16:L16"/>
    <mergeCell ref="M16:N16"/>
    <mergeCell ref="U17:V17"/>
    <mergeCell ref="W17:X17"/>
    <mergeCell ref="Y17:Z17"/>
    <mergeCell ref="AA17:AB17"/>
    <mergeCell ref="B17:C17"/>
    <mergeCell ref="E17:F17"/>
    <mergeCell ref="G17:H17"/>
    <mergeCell ref="I17:J17"/>
    <mergeCell ref="K17:L17"/>
    <mergeCell ref="M17:N17"/>
    <mergeCell ref="O17:P17"/>
    <mergeCell ref="Q17:R17"/>
    <mergeCell ref="S17:T17"/>
    <mergeCell ref="AA18:AB18"/>
    <mergeCell ref="O18:P18"/>
    <mergeCell ref="Q18:R18"/>
    <mergeCell ref="S18:T18"/>
    <mergeCell ref="U18:V18"/>
    <mergeCell ref="W18:X18"/>
    <mergeCell ref="Y18:Z18"/>
    <mergeCell ref="B18:C18"/>
    <mergeCell ref="E18:F18"/>
    <mergeCell ref="G18:H18"/>
    <mergeCell ref="I18:J18"/>
    <mergeCell ref="K18:L18"/>
    <mergeCell ref="M18:N18"/>
    <mergeCell ref="U19:V19"/>
    <mergeCell ref="W19:X19"/>
    <mergeCell ref="Y19:Z19"/>
    <mergeCell ref="AA19:AB19"/>
    <mergeCell ref="B19:C19"/>
    <mergeCell ref="E19:F19"/>
    <mergeCell ref="G19:H19"/>
    <mergeCell ref="I19:J19"/>
    <mergeCell ref="K19:L19"/>
    <mergeCell ref="M19:N19"/>
    <mergeCell ref="O19:P19"/>
    <mergeCell ref="Q19:R19"/>
    <mergeCell ref="S19:T19"/>
    <mergeCell ref="AA20:AB20"/>
    <mergeCell ref="O20:P20"/>
    <mergeCell ref="Q20:R20"/>
    <mergeCell ref="S20:T20"/>
    <mergeCell ref="U20:V20"/>
    <mergeCell ref="W20:X20"/>
    <mergeCell ref="Y20:Z20"/>
    <mergeCell ref="B20:C20"/>
    <mergeCell ref="E20:F20"/>
    <mergeCell ref="G20:H20"/>
    <mergeCell ref="I20:J20"/>
    <mergeCell ref="K20:L20"/>
    <mergeCell ref="M20:N20"/>
    <mergeCell ref="U21:V21"/>
    <mergeCell ref="W21:X21"/>
    <mergeCell ref="Y21:Z21"/>
    <mergeCell ref="AA21:AB21"/>
    <mergeCell ref="B21:C21"/>
    <mergeCell ref="E21:F21"/>
    <mergeCell ref="G21:H21"/>
    <mergeCell ref="I21:J21"/>
    <mergeCell ref="K21:L21"/>
    <mergeCell ref="M21:N21"/>
    <mergeCell ref="O21:P21"/>
    <mergeCell ref="Q21:R21"/>
    <mergeCell ref="S21:T21"/>
    <mergeCell ref="AA22:AB22"/>
    <mergeCell ref="O22:P22"/>
    <mergeCell ref="Q22:R22"/>
    <mergeCell ref="S22:T22"/>
    <mergeCell ref="U22:V22"/>
    <mergeCell ref="W22:X22"/>
    <mergeCell ref="Y22:Z22"/>
    <mergeCell ref="B22:C22"/>
    <mergeCell ref="E22:F22"/>
    <mergeCell ref="G22:H22"/>
    <mergeCell ref="I22:J22"/>
    <mergeCell ref="K22:L22"/>
    <mergeCell ref="M22:N22"/>
    <mergeCell ref="U23:V23"/>
    <mergeCell ref="W23:X23"/>
    <mergeCell ref="Y23:Z23"/>
    <mergeCell ref="AA23:AB23"/>
    <mergeCell ref="B23:C23"/>
    <mergeCell ref="E23:F23"/>
    <mergeCell ref="G23:H23"/>
    <mergeCell ref="I23:J23"/>
    <mergeCell ref="K23:L23"/>
    <mergeCell ref="M23:N23"/>
    <mergeCell ref="O23:P23"/>
    <mergeCell ref="Q23:R23"/>
    <mergeCell ref="S23:T23"/>
    <mergeCell ref="AA24:AB24"/>
    <mergeCell ref="O24:P24"/>
    <mergeCell ref="Q24:R24"/>
    <mergeCell ref="S24:T24"/>
    <mergeCell ref="U24:V24"/>
    <mergeCell ref="W24:X24"/>
    <mergeCell ref="Y24:Z24"/>
    <mergeCell ref="B24:C24"/>
    <mergeCell ref="E24:F24"/>
    <mergeCell ref="G24:H24"/>
    <mergeCell ref="I24:J24"/>
    <mergeCell ref="K24:L24"/>
    <mergeCell ref="M24:N24"/>
    <mergeCell ref="U25:V25"/>
    <mergeCell ref="W25:X25"/>
    <mergeCell ref="Y25:Z25"/>
    <mergeCell ref="AA25:AB25"/>
    <mergeCell ref="B25:C25"/>
    <mergeCell ref="E25:F25"/>
    <mergeCell ref="G25:H25"/>
    <mergeCell ref="I25:J25"/>
    <mergeCell ref="K25:L25"/>
    <mergeCell ref="M25:N25"/>
    <mergeCell ref="O25:P25"/>
    <mergeCell ref="Q25:R25"/>
    <mergeCell ref="S25:T25"/>
    <mergeCell ref="AA26:AB26"/>
    <mergeCell ref="O26:P26"/>
    <mergeCell ref="Q26:R26"/>
    <mergeCell ref="S26:T26"/>
    <mergeCell ref="U26:V26"/>
    <mergeCell ref="W26:X26"/>
    <mergeCell ref="Y26:Z26"/>
    <mergeCell ref="B26:C26"/>
    <mergeCell ref="E26:F26"/>
    <mergeCell ref="G26:H26"/>
    <mergeCell ref="I26:J26"/>
    <mergeCell ref="K26:L26"/>
    <mergeCell ref="M26:N26"/>
    <mergeCell ref="U27:V27"/>
    <mergeCell ref="W27:X27"/>
    <mergeCell ref="Y27:Z27"/>
    <mergeCell ref="AA27:AB27"/>
    <mergeCell ref="B27:C27"/>
    <mergeCell ref="E27:F27"/>
    <mergeCell ref="G27:H27"/>
    <mergeCell ref="I27:J27"/>
    <mergeCell ref="K27:L27"/>
    <mergeCell ref="M27:N27"/>
    <mergeCell ref="O27:P27"/>
    <mergeCell ref="Q27:R27"/>
    <mergeCell ref="S27:T27"/>
    <mergeCell ref="AA28:AB28"/>
    <mergeCell ref="O28:P28"/>
    <mergeCell ref="Q28:R28"/>
    <mergeCell ref="S28:T28"/>
    <mergeCell ref="U28:V28"/>
    <mergeCell ref="W28:X28"/>
    <mergeCell ref="Y28:Z28"/>
    <mergeCell ref="B28:C28"/>
    <mergeCell ref="E28:F28"/>
    <mergeCell ref="G28:H28"/>
    <mergeCell ref="I28:J28"/>
    <mergeCell ref="K28:L28"/>
    <mergeCell ref="M28:N28"/>
    <mergeCell ref="U29:V29"/>
    <mergeCell ref="W29:X29"/>
    <mergeCell ref="Y29:Z29"/>
    <mergeCell ref="AA29:AB29"/>
    <mergeCell ref="B29:C29"/>
    <mergeCell ref="E29:F29"/>
    <mergeCell ref="G29:H29"/>
    <mergeCell ref="I29:J29"/>
    <mergeCell ref="K29:L29"/>
    <mergeCell ref="M29:N29"/>
    <mergeCell ref="O29:P29"/>
    <mergeCell ref="Q29:R29"/>
    <mergeCell ref="S29:T29"/>
    <mergeCell ref="AA30:AB30"/>
    <mergeCell ref="O30:P30"/>
    <mergeCell ref="Q30:R30"/>
    <mergeCell ref="S30:T30"/>
    <mergeCell ref="U30:V30"/>
    <mergeCell ref="W30:X30"/>
    <mergeCell ref="Y30:Z30"/>
    <mergeCell ref="B30:C30"/>
    <mergeCell ref="E30:F30"/>
    <mergeCell ref="G30:H30"/>
    <mergeCell ref="I30:J30"/>
    <mergeCell ref="K30:L30"/>
    <mergeCell ref="M30:N30"/>
    <mergeCell ref="U31:V31"/>
    <mergeCell ref="W31:X31"/>
    <mergeCell ref="Y31:Z31"/>
    <mergeCell ref="AA31:AB31"/>
    <mergeCell ref="B31:C31"/>
    <mergeCell ref="E31:F31"/>
    <mergeCell ref="G31:H31"/>
    <mergeCell ref="I31:J31"/>
    <mergeCell ref="K31:L31"/>
    <mergeCell ref="M31:N31"/>
    <mergeCell ref="O31:P31"/>
    <mergeCell ref="Q31:R31"/>
    <mergeCell ref="S31:T31"/>
    <mergeCell ref="AA32:AB32"/>
    <mergeCell ref="O32:P32"/>
    <mergeCell ref="Q32:R32"/>
    <mergeCell ref="S32:T32"/>
    <mergeCell ref="U32:V32"/>
    <mergeCell ref="W32:X32"/>
    <mergeCell ref="Y32:Z32"/>
    <mergeCell ref="B32:C32"/>
    <mergeCell ref="E32:F32"/>
    <mergeCell ref="G32:H32"/>
    <mergeCell ref="I32:J32"/>
    <mergeCell ref="K32:L32"/>
    <mergeCell ref="M32:N32"/>
    <mergeCell ref="U33:V33"/>
    <mergeCell ref="W33:X33"/>
    <mergeCell ref="Y33:Z33"/>
    <mergeCell ref="AA33:AB33"/>
    <mergeCell ref="B33:C33"/>
    <mergeCell ref="E33:F33"/>
    <mergeCell ref="G33:H33"/>
    <mergeCell ref="I33:J33"/>
    <mergeCell ref="K33:L33"/>
    <mergeCell ref="M33:N33"/>
    <mergeCell ref="O33:P33"/>
    <mergeCell ref="Q33:R33"/>
    <mergeCell ref="S33:T33"/>
    <mergeCell ref="AA34:AB34"/>
    <mergeCell ref="O34:P34"/>
    <mergeCell ref="Q34:R34"/>
    <mergeCell ref="S34:T34"/>
    <mergeCell ref="U34:V34"/>
    <mergeCell ref="W34:X34"/>
    <mergeCell ref="Y34:Z34"/>
    <mergeCell ref="B34:C34"/>
    <mergeCell ref="E34:F34"/>
    <mergeCell ref="G34:H34"/>
    <mergeCell ref="I34:J34"/>
    <mergeCell ref="K34:L34"/>
    <mergeCell ref="M34:N34"/>
    <mergeCell ref="U35:V35"/>
    <mergeCell ref="W35:X35"/>
    <mergeCell ref="Y35:Z35"/>
    <mergeCell ref="AA35:AB35"/>
    <mergeCell ref="B35:C35"/>
    <mergeCell ref="E35:F35"/>
    <mergeCell ref="G35:H35"/>
    <mergeCell ref="I35:J35"/>
    <mergeCell ref="K35:L35"/>
    <mergeCell ref="M35:N35"/>
    <mergeCell ref="O35:P35"/>
    <mergeCell ref="Q35:R35"/>
    <mergeCell ref="S35:T35"/>
    <mergeCell ref="AA36:AB36"/>
    <mergeCell ref="O36:P36"/>
    <mergeCell ref="Q36:R36"/>
    <mergeCell ref="S36:T36"/>
    <mergeCell ref="U36:V36"/>
    <mergeCell ref="W36:X36"/>
    <mergeCell ref="Y36:Z36"/>
    <mergeCell ref="B36:C36"/>
    <mergeCell ref="E36:F36"/>
    <mergeCell ref="G36:H36"/>
    <mergeCell ref="I36:J36"/>
    <mergeCell ref="K36:L36"/>
    <mergeCell ref="M36:N36"/>
    <mergeCell ref="AA37:AB37"/>
    <mergeCell ref="B37:C37"/>
    <mergeCell ref="E37:F37"/>
    <mergeCell ref="G37:H37"/>
    <mergeCell ref="I37:J37"/>
    <mergeCell ref="K37:L37"/>
    <mergeCell ref="M37:N37"/>
    <mergeCell ref="O37:P37"/>
    <mergeCell ref="Q37:R37"/>
    <mergeCell ref="S37:T37"/>
    <mergeCell ref="AA38:AB38"/>
    <mergeCell ref="O38:P38"/>
    <mergeCell ref="Q38:R38"/>
    <mergeCell ref="S38:T38"/>
    <mergeCell ref="U38:V38"/>
    <mergeCell ref="W38:X38"/>
    <mergeCell ref="Y38:Z38"/>
    <mergeCell ref="B38:C38"/>
    <mergeCell ref="E38:F38"/>
    <mergeCell ref="G38:H38"/>
    <mergeCell ref="I38:J38"/>
    <mergeCell ref="K38:L38"/>
    <mergeCell ref="M38:N38"/>
    <mergeCell ref="AA39:AB39"/>
    <mergeCell ref="B39:C39"/>
    <mergeCell ref="E39:F39"/>
    <mergeCell ref="G39:H39"/>
    <mergeCell ref="I39:J39"/>
    <mergeCell ref="K39:L39"/>
    <mergeCell ref="M39:N39"/>
    <mergeCell ref="O39:P39"/>
    <mergeCell ref="Q39:R39"/>
    <mergeCell ref="S39:T39"/>
    <mergeCell ref="AA40:AB40"/>
    <mergeCell ref="O40:P40"/>
    <mergeCell ref="Q40:R40"/>
    <mergeCell ref="S40:T40"/>
    <mergeCell ref="U40:V40"/>
    <mergeCell ref="W40:X40"/>
    <mergeCell ref="Y40:Z40"/>
    <mergeCell ref="B40:C40"/>
    <mergeCell ref="E40:F40"/>
    <mergeCell ref="G40:H40"/>
    <mergeCell ref="I40:J40"/>
    <mergeCell ref="K40:L40"/>
    <mergeCell ref="M40:N40"/>
    <mergeCell ref="AA41:AB41"/>
    <mergeCell ref="B41:C41"/>
    <mergeCell ref="E41:F41"/>
    <mergeCell ref="G41:H41"/>
    <mergeCell ref="I41:J41"/>
    <mergeCell ref="K41:L41"/>
    <mergeCell ref="M41:N41"/>
    <mergeCell ref="O41:P41"/>
    <mergeCell ref="Q41:R41"/>
    <mergeCell ref="S41:T41"/>
    <mergeCell ref="S42:T42"/>
    <mergeCell ref="U42:V42"/>
    <mergeCell ref="W42:X42"/>
    <mergeCell ref="Y42:Z42"/>
    <mergeCell ref="B42:C42"/>
    <mergeCell ref="E42:F42"/>
    <mergeCell ref="G42:H42"/>
    <mergeCell ref="I42:J42"/>
    <mergeCell ref="K42:L42"/>
    <mergeCell ref="M42:N42"/>
    <mergeCell ref="B44:C44"/>
    <mergeCell ref="E44:F44"/>
    <mergeCell ref="G44:H44"/>
    <mergeCell ref="I44:J44"/>
    <mergeCell ref="K44:L44"/>
    <mergeCell ref="M44:N44"/>
    <mergeCell ref="AA43:AB43"/>
    <mergeCell ref="B43:C43"/>
    <mergeCell ref="E43:F43"/>
    <mergeCell ref="G43:H43"/>
    <mergeCell ref="I43:J43"/>
    <mergeCell ref="K43:L43"/>
    <mergeCell ref="M43:N43"/>
    <mergeCell ref="O43:P43"/>
    <mergeCell ref="Q43:R43"/>
    <mergeCell ref="S43:T43"/>
    <mergeCell ref="B46:C46"/>
    <mergeCell ref="E46:F46"/>
    <mergeCell ref="G46:H46"/>
    <mergeCell ref="I46:J46"/>
    <mergeCell ref="K46:L46"/>
    <mergeCell ref="M46:N46"/>
    <mergeCell ref="AA45:AB45"/>
    <mergeCell ref="B45:C45"/>
    <mergeCell ref="E45:F45"/>
    <mergeCell ref="G45:H45"/>
    <mergeCell ref="I45:J45"/>
    <mergeCell ref="K45:L45"/>
    <mergeCell ref="M45:N45"/>
    <mergeCell ref="O45:P45"/>
    <mergeCell ref="Q45:R45"/>
    <mergeCell ref="S45:T45"/>
    <mergeCell ref="B47:C47"/>
    <mergeCell ref="E47:F47"/>
    <mergeCell ref="G47:H47"/>
    <mergeCell ref="I47:J47"/>
    <mergeCell ref="K47:L47"/>
    <mergeCell ref="M47:N47"/>
    <mergeCell ref="O47:P47"/>
    <mergeCell ref="Q47:R47"/>
    <mergeCell ref="S47:T47"/>
    <mergeCell ref="B15:D15"/>
    <mergeCell ref="E15:F15"/>
    <mergeCell ref="G15:H15"/>
    <mergeCell ref="I15:J15"/>
    <mergeCell ref="K15:L15"/>
    <mergeCell ref="M15:N15"/>
    <mergeCell ref="U47:V47"/>
    <mergeCell ref="W47:X47"/>
    <mergeCell ref="Y47:Z47"/>
    <mergeCell ref="U45:V45"/>
    <mergeCell ref="W45:X45"/>
    <mergeCell ref="Y45:Z45"/>
    <mergeCell ref="U43:V43"/>
    <mergeCell ref="W43:X43"/>
    <mergeCell ref="Y43:Z43"/>
    <mergeCell ref="U41:V41"/>
    <mergeCell ref="W41:X41"/>
    <mergeCell ref="Y41:Z41"/>
    <mergeCell ref="U39:V39"/>
    <mergeCell ref="W39:X39"/>
    <mergeCell ref="Y39:Z39"/>
    <mergeCell ref="U37:V37"/>
    <mergeCell ref="W37:X37"/>
    <mergeCell ref="Y37:Z37"/>
    <mergeCell ref="B49:D49"/>
    <mergeCell ref="E49:G49"/>
    <mergeCell ref="I49:K49"/>
    <mergeCell ref="M49:O49"/>
    <mergeCell ref="Q49:S49"/>
    <mergeCell ref="U49:W49"/>
    <mergeCell ref="Y49:AA49"/>
    <mergeCell ref="B14:D14"/>
    <mergeCell ref="AA14:AB14"/>
    <mergeCell ref="Y14:Z14"/>
    <mergeCell ref="W14:X14"/>
    <mergeCell ref="U14:V14"/>
    <mergeCell ref="S14:T14"/>
    <mergeCell ref="Q14:R14"/>
    <mergeCell ref="O14:P14"/>
    <mergeCell ref="M14:N14"/>
    <mergeCell ref="K14:L14"/>
    <mergeCell ref="I14:J14"/>
    <mergeCell ref="AA15:AB15"/>
    <mergeCell ref="O15:P15"/>
    <mergeCell ref="Q15:R15"/>
    <mergeCell ref="S15:T15"/>
    <mergeCell ref="U15:V15"/>
    <mergeCell ref="W15:X15"/>
    <mergeCell ref="B51:D51"/>
    <mergeCell ref="E51:F51"/>
    <mergeCell ref="G51:H51"/>
    <mergeCell ref="I51:J51"/>
    <mergeCell ref="K51:L51"/>
    <mergeCell ref="M51:N51"/>
    <mergeCell ref="U50:V50"/>
    <mergeCell ref="W50:X50"/>
    <mergeCell ref="Y50:Z50"/>
    <mergeCell ref="B50:D50"/>
    <mergeCell ref="E50:F50"/>
    <mergeCell ref="G50:H50"/>
    <mergeCell ref="I50:J50"/>
    <mergeCell ref="K50:L50"/>
    <mergeCell ref="M50:N50"/>
    <mergeCell ref="O50:P50"/>
    <mergeCell ref="Q50:R50"/>
    <mergeCell ref="S50:T50"/>
    <mergeCell ref="B53:D53"/>
    <mergeCell ref="E53:F53"/>
    <mergeCell ref="G53:H53"/>
    <mergeCell ref="I53:J53"/>
    <mergeCell ref="K53:L53"/>
    <mergeCell ref="M53:N53"/>
    <mergeCell ref="U52:V52"/>
    <mergeCell ref="W52:X52"/>
    <mergeCell ref="Y52:Z52"/>
    <mergeCell ref="B52:D52"/>
    <mergeCell ref="E52:F52"/>
    <mergeCell ref="G52:H52"/>
    <mergeCell ref="I52:J52"/>
    <mergeCell ref="K52:L52"/>
    <mergeCell ref="M52:N52"/>
    <mergeCell ref="O52:P52"/>
    <mergeCell ref="Q52:R52"/>
    <mergeCell ref="S52:T52"/>
    <mergeCell ref="B55:D55"/>
    <mergeCell ref="E55:F55"/>
    <mergeCell ref="G55:H55"/>
    <mergeCell ref="I55:J55"/>
    <mergeCell ref="K55:L55"/>
    <mergeCell ref="M55:N55"/>
    <mergeCell ref="U54:V54"/>
    <mergeCell ref="W54:X54"/>
    <mergeCell ref="Y54:Z54"/>
    <mergeCell ref="B54:D54"/>
    <mergeCell ref="E54:F54"/>
    <mergeCell ref="G54:H54"/>
    <mergeCell ref="I54:J54"/>
    <mergeCell ref="K54:L54"/>
    <mergeCell ref="M54:N54"/>
    <mergeCell ref="O54:P54"/>
    <mergeCell ref="Q54:R54"/>
    <mergeCell ref="S54:T54"/>
    <mergeCell ref="B56:D56"/>
    <mergeCell ref="E56:F56"/>
    <mergeCell ref="G56:H56"/>
    <mergeCell ref="I56:J56"/>
    <mergeCell ref="K56:L56"/>
    <mergeCell ref="M56:N56"/>
    <mergeCell ref="O56:P56"/>
    <mergeCell ref="Q56:R56"/>
    <mergeCell ref="S56:T56"/>
    <mergeCell ref="U59:X59"/>
    <mergeCell ref="AC61:AE61"/>
    <mergeCell ref="U61:X61"/>
    <mergeCell ref="Y61:AB61"/>
    <mergeCell ref="AC60:AE60"/>
    <mergeCell ref="U58:X58"/>
    <mergeCell ref="U56:V56"/>
    <mergeCell ref="W56:X56"/>
    <mergeCell ref="Y56:Z56"/>
    <mergeCell ref="AA56:AB56"/>
    <mergeCell ref="Y60:AB60"/>
    <mergeCell ref="AC59:AE59"/>
    <mergeCell ref="AC58:AE58"/>
    <mergeCell ref="Y58:AB58"/>
    <mergeCell ref="AC57:AE57"/>
    <mergeCell ref="U60:X60"/>
    <mergeCell ref="Y59:AB59"/>
    <mergeCell ref="E58:H58"/>
    <mergeCell ref="I58:L58"/>
    <mergeCell ref="M58:P58"/>
    <mergeCell ref="Q58:T58"/>
    <mergeCell ref="C61:D61"/>
    <mergeCell ref="E61:H61"/>
    <mergeCell ref="I61:L61"/>
    <mergeCell ref="M61:P61"/>
    <mergeCell ref="Q61:T61"/>
    <mergeCell ref="E60:H60"/>
    <mergeCell ref="I60:L60"/>
    <mergeCell ref="M60:P60"/>
    <mergeCell ref="Q60:T60"/>
    <mergeCell ref="E59:H59"/>
    <mergeCell ref="I59:L59"/>
    <mergeCell ref="M59:P59"/>
    <mergeCell ref="Q59:T59"/>
    <mergeCell ref="C60:D60"/>
    <mergeCell ref="AA55:AB55"/>
    <mergeCell ref="O55:P55"/>
    <mergeCell ref="Q55:R55"/>
    <mergeCell ref="S55:T55"/>
    <mergeCell ref="U55:V55"/>
    <mergeCell ref="W55:X55"/>
    <mergeCell ref="Y55:Z55"/>
    <mergeCell ref="S6:V6"/>
    <mergeCell ref="X6:AB6"/>
    <mergeCell ref="P6:R6"/>
    <mergeCell ref="AA47:AB47"/>
    <mergeCell ref="AA46:AB46"/>
    <mergeCell ref="O46:P46"/>
    <mergeCell ref="Q46:R46"/>
    <mergeCell ref="S46:T46"/>
    <mergeCell ref="U46:V46"/>
    <mergeCell ref="W46:X46"/>
    <mergeCell ref="Y46:Z46"/>
    <mergeCell ref="AA44:AB44"/>
    <mergeCell ref="O44:P44"/>
    <mergeCell ref="Q44:R44"/>
    <mergeCell ref="S44:T44"/>
    <mergeCell ref="U44:V44"/>
    <mergeCell ref="W44:X44"/>
    <mergeCell ref="G14:H14"/>
    <mergeCell ref="E14:F14"/>
    <mergeCell ref="AA54:AB54"/>
    <mergeCell ref="AA53:AB53"/>
    <mergeCell ref="O53:P53"/>
    <mergeCell ref="Q53:R53"/>
    <mergeCell ref="S53:T53"/>
    <mergeCell ref="U53:V53"/>
    <mergeCell ref="W53:X53"/>
    <mergeCell ref="Y53:Z53"/>
    <mergeCell ref="AA52:AB52"/>
    <mergeCell ref="AA51:AB51"/>
    <mergeCell ref="O51:P51"/>
    <mergeCell ref="Q51:R51"/>
    <mergeCell ref="S51:T51"/>
    <mergeCell ref="U51:V51"/>
    <mergeCell ref="W51:X51"/>
    <mergeCell ref="Y51:Z51"/>
    <mergeCell ref="AA50:AB50"/>
    <mergeCell ref="Y15:Z15"/>
    <mergeCell ref="Y44:Z44"/>
    <mergeCell ref="AA42:AB42"/>
    <mergeCell ref="O42:P42"/>
    <mergeCell ref="Q42:R42"/>
  </mergeCells>
  <phoneticPr fontId="1"/>
  <conditionalFormatting sqref="B17:C47">
    <cfRule type="cellIs" dxfId="24" priority="2" operator="greaterThan">
      <formula>$X$6</formula>
    </cfRule>
  </conditionalFormatting>
  <conditionalFormatting sqref="D17:D47">
    <cfRule type="expression" dxfId="23" priority="6">
      <formula>WEEKDAY($B17)=1</formula>
    </cfRule>
    <cfRule type="expression" dxfId="22" priority="7">
      <formula>WEEKDAY($B17)=7</formula>
    </cfRule>
  </conditionalFormatting>
  <conditionalFormatting sqref="E14 G14 I14 K14 M14 O14 Q14 S14 U14 W14 Y14 AA14">
    <cfRule type="containsBlanks" dxfId="21" priority="5">
      <formula>LEN(TRIM(E14))=0</formula>
    </cfRule>
  </conditionalFormatting>
  <conditionalFormatting sqref="S6">
    <cfRule type="containsBlanks" dxfId="20" priority="8">
      <formula>LEN(TRIM(S6))=0</formula>
    </cfRule>
  </conditionalFormatting>
  <conditionalFormatting sqref="AL24:AM24">
    <cfRule type="expression" dxfId="19" priority="3">
      <formula>WEEKDAY($B24)=1</formula>
    </cfRule>
    <cfRule type="expression" dxfId="18" priority="4">
      <formula>WEEKDAY($B24)=7</formula>
    </cfRule>
  </conditionalFormatting>
  <printOptions horizontalCentered="1"/>
  <pageMargins left="0.51181102362204722" right="0.51181102362204722" top="0.55118110236220474" bottom="0.55118110236220474" header="0.31496062992125984" footer="0.31496062992125984"/>
  <pageSetup paperSize="9" scale="51" orientation="landscape" blackAndWhite="1" r:id="rId1"/>
  <headerFooter>
    <oddHeader>&amp;R自動入力用</oddHead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F7C80E-3E0D-42DE-8EBE-A7EC63C59098}">
  <sheetPr codeName="Sheet3">
    <tabColor rgb="FF0070C0"/>
    <pageSetUpPr fitToPage="1"/>
  </sheetPr>
  <dimension ref="A1:AH48"/>
  <sheetViews>
    <sheetView showGridLines="0" view="pageBreakPreview" zoomScale="85" zoomScaleNormal="100" zoomScaleSheetLayoutView="85" workbookViewId="0">
      <pane ySplit="1" topLeftCell="A2" activePane="bottomLeft" state="frozen"/>
      <selection activeCell="W20" sqref="W20:Z21"/>
      <selection pane="bottomLeft"/>
    </sheetView>
  </sheetViews>
  <sheetFormatPr defaultColWidth="4" defaultRowHeight="20.100000000000001" customHeight="1" x14ac:dyDescent="0.3"/>
  <cols>
    <col min="1" max="1" width="4" style="90"/>
    <col min="2" max="2" width="3.90625" style="90" customWidth="1"/>
    <col min="3" max="7" width="9.81640625" style="90" customWidth="1"/>
    <col min="8" max="17" width="3.90625" style="90" customWidth="1"/>
    <col min="18" max="18" width="6" style="90" customWidth="1"/>
    <col min="19" max="21" width="3.90625" style="90" customWidth="1"/>
    <col min="22" max="25" width="4" style="90"/>
    <col min="26" max="26" width="4" style="90" customWidth="1"/>
    <col min="27" max="29" width="4" style="90"/>
    <col min="30" max="30" width="7.7265625" style="90" customWidth="1"/>
    <col min="31" max="32" width="4" style="90"/>
    <col min="33" max="33" width="4.81640625" style="90" customWidth="1"/>
    <col min="34" max="34" width="3.90625" style="90" customWidth="1"/>
    <col min="35" max="16384" width="4" style="90"/>
  </cols>
  <sheetData>
    <row r="1" spans="1:34" ht="33.6" customHeight="1" x14ac:dyDescent="0.3"/>
    <row r="2" spans="1:34" ht="18.899999999999999" customHeight="1" x14ac:dyDescent="0.3">
      <c r="E2" s="383" t="s">
        <v>107</v>
      </c>
      <c r="F2" s="383"/>
      <c r="G2" s="383"/>
      <c r="H2" s="383"/>
      <c r="I2" s="383"/>
      <c r="J2" s="383"/>
      <c r="K2" s="383"/>
      <c r="L2" s="383"/>
      <c r="M2" s="383"/>
      <c r="N2" s="383"/>
      <c r="O2" s="383"/>
      <c r="P2" s="383"/>
      <c r="Q2" s="383"/>
      <c r="R2" s="383"/>
      <c r="S2" s="383"/>
      <c r="T2" s="383"/>
      <c r="U2" s="383"/>
      <c r="V2" s="383"/>
      <c r="W2" s="383"/>
      <c r="X2" s="383"/>
      <c r="Z2" s="384" t="s">
        <v>28</v>
      </c>
      <c r="AA2" s="384"/>
      <c r="AB2" s="384"/>
      <c r="AC2" s="384"/>
      <c r="AD2" s="374" t="str">
        <f t="array" ref="AD2">IF('基本情報(必須)'!D19:E19="","",'基本情報(必須)'!D19:E19)</f>
        <v/>
      </c>
      <c r="AE2" s="374"/>
      <c r="AF2" s="374"/>
      <c r="AG2" s="374"/>
    </row>
    <row r="3" spans="1:34" ht="19.95" customHeight="1" x14ac:dyDescent="0.3">
      <c r="C3" s="92"/>
      <c r="D3" s="92"/>
      <c r="E3" s="383"/>
      <c r="F3" s="383"/>
      <c r="G3" s="383"/>
      <c r="H3" s="383"/>
      <c r="I3" s="383"/>
      <c r="J3" s="383"/>
      <c r="K3" s="383"/>
      <c r="L3" s="383"/>
      <c r="M3" s="383"/>
      <c r="N3" s="383"/>
      <c r="O3" s="383"/>
      <c r="P3" s="383"/>
      <c r="Q3" s="383"/>
      <c r="R3" s="383"/>
      <c r="S3" s="383"/>
      <c r="T3" s="383"/>
      <c r="U3" s="383"/>
      <c r="V3" s="383"/>
      <c r="W3" s="383"/>
      <c r="X3" s="383"/>
      <c r="Y3" s="92"/>
      <c r="Z3" s="92"/>
      <c r="AA3" s="92"/>
      <c r="AB3" s="92"/>
      <c r="AC3" s="92"/>
      <c r="AD3" s="385"/>
      <c r="AE3" s="385"/>
      <c r="AF3" s="385"/>
      <c r="AG3" s="385"/>
      <c r="AH3" s="93"/>
    </row>
    <row r="4" spans="1:34" ht="8.4" customHeight="1" x14ac:dyDescent="0.3">
      <c r="A4" s="93"/>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3"/>
    </row>
    <row r="5" spans="1:34" ht="18.899999999999999" customHeight="1" x14ac:dyDescent="0.3">
      <c r="B5" s="375" t="s">
        <v>29</v>
      </c>
      <c r="C5" s="375"/>
      <c r="D5" s="375"/>
      <c r="E5" s="375"/>
      <c r="F5" s="375"/>
      <c r="G5" s="94"/>
      <c r="V5" s="377" t="s">
        <v>3</v>
      </c>
      <c r="W5" s="378"/>
      <c r="X5" s="378"/>
      <c r="Y5" s="95" t="s">
        <v>33</v>
      </c>
      <c r="Z5" s="381" t="str">
        <f t="array" ref="Z5">IF('基本情報(必須)'!$D$4:$E$4="","",'基本情報(必須)'!$D$4:$E$4)</f>
        <v>111-1111</v>
      </c>
      <c r="AA5" s="381"/>
      <c r="AB5" s="381"/>
      <c r="AC5" s="80"/>
      <c r="AD5" s="80"/>
      <c r="AE5" s="80"/>
      <c r="AF5" s="80"/>
      <c r="AG5" s="80"/>
      <c r="AH5" s="245"/>
    </row>
    <row r="6" spans="1:34" ht="18.899999999999999" customHeight="1" x14ac:dyDescent="0.2">
      <c r="B6" s="376"/>
      <c r="C6" s="376"/>
      <c r="D6" s="376"/>
      <c r="E6" s="376"/>
      <c r="F6" s="376"/>
      <c r="G6" s="382" t="s">
        <v>30</v>
      </c>
      <c r="H6" s="382"/>
      <c r="V6" s="379"/>
      <c r="W6" s="380"/>
      <c r="X6" s="380"/>
      <c r="Y6" s="349" t="str">
        <f t="array" ref="Y6">IF('基本情報(必須)'!$D$5:$E$5="","",'基本情報(必須)'!$D$5:$E$5)</f>
        <v>三重県鈴鹿市●●町●丁目●-●</v>
      </c>
      <c r="Z6" s="349"/>
      <c r="AA6" s="349"/>
      <c r="AB6" s="349"/>
      <c r="AC6" s="349"/>
      <c r="AD6" s="349"/>
      <c r="AE6" s="349"/>
      <c r="AF6" s="349"/>
      <c r="AG6" s="349"/>
      <c r="AH6" s="246"/>
    </row>
    <row r="7" spans="1:34" ht="18.899999999999999" customHeight="1" x14ac:dyDescent="0.3">
      <c r="V7" s="379"/>
      <c r="W7" s="380"/>
      <c r="X7" s="380"/>
      <c r="Y7" s="349" t="str">
        <f t="array" ref="Y7">IF('基本情報(必須)'!$D$6:$E$6="","",'基本情報(必須)'!$D$6:$E$6)</f>
        <v>鈴鹿ビル1階</v>
      </c>
      <c r="Z7" s="349"/>
      <c r="AA7" s="349"/>
      <c r="AB7" s="349"/>
      <c r="AC7" s="349"/>
      <c r="AD7" s="349"/>
      <c r="AE7" s="349"/>
      <c r="AF7" s="349"/>
      <c r="AG7" s="349"/>
      <c r="AH7" s="246"/>
    </row>
    <row r="8" spans="1:34" ht="18.899999999999999" customHeight="1" x14ac:dyDescent="0.3">
      <c r="V8" s="379" t="s">
        <v>31</v>
      </c>
      <c r="W8" s="380"/>
      <c r="X8" s="380"/>
      <c r="Y8" s="349" t="str">
        <f t="array" ref="Y8">IF('基本情報(必須)'!$D$3:$E$3="","",'基本情報(必須)'!$D$3:$E$3)</f>
        <v>株式会社●●</v>
      </c>
      <c r="Z8" s="349"/>
      <c r="AA8" s="349"/>
      <c r="AB8" s="349"/>
      <c r="AC8" s="349"/>
      <c r="AD8" s="349"/>
      <c r="AE8" s="349"/>
      <c r="AF8" s="349"/>
      <c r="AG8" s="349"/>
      <c r="AH8" s="246"/>
    </row>
    <row r="9" spans="1:34" ht="18.899999999999999" customHeight="1" x14ac:dyDescent="0.3">
      <c r="V9" s="379" t="s">
        <v>4</v>
      </c>
      <c r="W9" s="380"/>
      <c r="X9" s="380"/>
      <c r="Y9" s="349" t="str">
        <f t="array" ref="Y9">IF('基本情報(必須)'!$D$7:$E$7="","",'基本情報(必須)'!$D$7:$E$7)</f>
        <v>代表取締役　鈴鹿　一郎</v>
      </c>
      <c r="Z9" s="349"/>
      <c r="AA9" s="349"/>
      <c r="AB9" s="349"/>
      <c r="AC9" s="349"/>
      <c r="AD9" s="349"/>
      <c r="AE9" s="349"/>
      <c r="AF9" s="349"/>
      <c r="AG9" s="244"/>
      <c r="AH9" s="246"/>
    </row>
    <row r="10" spans="1:34" ht="18.899999999999999" customHeight="1" x14ac:dyDescent="0.3">
      <c r="V10" s="350" t="s">
        <v>32</v>
      </c>
      <c r="W10" s="351"/>
      <c r="X10" s="351"/>
      <c r="Y10" s="352" t="str">
        <f t="array" ref="Y10">IF('基本情報(必須)'!$D$8:$E$8="","",'基本情報(必須)'!$D$8:$E$8)</f>
        <v>T0000000000000</v>
      </c>
      <c r="Z10" s="352"/>
      <c r="AA10" s="352"/>
      <c r="AB10" s="352"/>
      <c r="AC10" s="352"/>
      <c r="AD10" s="352"/>
      <c r="AE10" s="352"/>
      <c r="AF10" s="352"/>
      <c r="AG10" s="352"/>
      <c r="AH10" s="247"/>
    </row>
    <row r="11" spans="1:34" ht="18.899999999999999" customHeight="1" x14ac:dyDescent="0.3">
      <c r="V11" s="353" t="s">
        <v>56</v>
      </c>
      <c r="W11" s="354"/>
      <c r="X11" s="355"/>
      <c r="Y11" s="361" t="str">
        <f t="array" ref="Y11">IF('基本情報(必須)'!$D$11:$E$11="","",'基本情報(必須)'!$D$11:$E$11)</f>
        <v>■■銀行</v>
      </c>
      <c r="Z11" s="362"/>
      <c r="AA11" s="362"/>
      <c r="AB11" s="363"/>
      <c r="AC11" s="388" t="s">
        <v>282</v>
      </c>
      <c r="AD11" s="389"/>
      <c r="AE11" s="361" t="str">
        <f t="array" ref="AE11">IF('基本情報(必須)'!$D$12:$E$12="","",'基本情報(必須)'!$D$12:$E$12)</f>
        <v>■■■支店</v>
      </c>
      <c r="AF11" s="362"/>
      <c r="AG11" s="362"/>
      <c r="AH11" s="363"/>
    </row>
    <row r="12" spans="1:34" ht="18.899999999999999" customHeight="1" x14ac:dyDescent="0.3">
      <c r="V12" s="353" t="s">
        <v>280</v>
      </c>
      <c r="W12" s="354"/>
      <c r="X12" s="355"/>
      <c r="Y12" s="358" t="str">
        <f t="array" ref="Y12">IF('基本情報(必須)'!D13:E13="","",'基本情報(必須)'!$D$13:$E$13)</f>
        <v>普通</v>
      </c>
      <c r="Z12" s="359"/>
      <c r="AA12" s="359"/>
      <c r="AB12" s="360"/>
      <c r="AC12" s="356" t="s">
        <v>281</v>
      </c>
      <c r="AD12" s="357"/>
      <c r="AE12" s="364">
        <f t="array" ref="AE12">IF('基本情報(必須)'!D14:E14="","",'基本情報(必須)'!D14:E14)</f>
        <v>1234567</v>
      </c>
      <c r="AF12" s="365"/>
      <c r="AG12" s="365"/>
      <c r="AH12" s="366"/>
    </row>
    <row r="13" spans="1:34" ht="20.100000000000001" customHeight="1" x14ac:dyDescent="0.3">
      <c r="B13" s="100"/>
      <c r="C13" s="100"/>
      <c r="D13" s="100"/>
      <c r="E13" s="100"/>
      <c r="F13" s="100"/>
      <c r="V13" s="353" t="s">
        <v>57</v>
      </c>
      <c r="W13" s="354"/>
      <c r="X13" s="355"/>
      <c r="Y13" s="367" t="str">
        <f t="array" ref="Y13">IF('基本情報(必須)'!$D$15:$E$15="","",'基本情報(必須)'!$D$15:$E$15)</f>
        <v>株式会社●●</v>
      </c>
      <c r="Z13" s="368"/>
      <c r="AA13" s="368"/>
      <c r="AB13" s="368"/>
      <c r="AC13" s="368"/>
      <c r="AD13" s="368"/>
      <c r="AE13" s="368"/>
      <c r="AF13" s="368"/>
      <c r="AG13" s="368"/>
      <c r="AH13" s="369"/>
    </row>
    <row r="14" spans="1:34" ht="20.100000000000001" customHeight="1" x14ac:dyDescent="0.3">
      <c r="B14" s="411"/>
      <c r="C14" s="411"/>
      <c r="D14" s="411"/>
      <c r="E14" s="411"/>
      <c r="F14" s="411"/>
      <c r="G14" s="412"/>
      <c r="H14" s="412"/>
      <c r="I14" s="412"/>
      <c r="J14" s="412"/>
      <c r="K14" s="412"/>
      <c r="L14" s="412"/>
      <c r="M14" s="412"/>
      <c r="N14" s="412"/>
      <c r="O14" s="91"/>
      <c r="V14" s="353" t="s">
        <v>86</v>
      </c>
      <c r="W14" s="354"/>
      <c r="X14" s="355"/>
      <c r="Y14" s="370" t="str">
        <f t="array" ref="Y14">IF('基本情報(必須)'!$D$16:$E$16="","",'基本情報(必須)'!$D$16:$E$16)</f>
        <v>ｶ)●●</v>
      </c>
      <c r="Z14" s="352"/>
      <c r="AA14" s="352"/>
      <c r="AB14" s="352"/>
      <c r="AC14" s="352"/>
      <c r="AD14" s="352"/>
      <c r="AE14" s="352"/>
      <c r="AF14" s="352"/>
      <c r="AG14" s="352"/>
      <c r="AH14" s="371"/>
    </row>
    <row r="15" spans="1:34" ht="6" customHeight="1" x14ac:dyDescent="0.3">
      <c r="B15" s="101"/>
      <c r="C15" s="101"/>
      <c r="D15" s="101"/>
      <c r="E15" s="101"/>
      <c r="F15" s="101"/>
      <c r="G15" s="91"/>
      <c r="H15" s="91"/>
      <c r="I15" s="91"/>
      <c r="J15" s="91"/>
      <c r="K15" s="91"/>
      <c r="L15" s="91"/>
      <c r="M15" s="91"/>
      <c r="N15" s="91"/>
      <c r="O15" s="91"/>
      <c r="V15" s="91"/>
      <c r="W15" s="91"/>
      <c r="X15" s="91"/>
      <c r="Y15" s="10"/>
      <c r="Z15" s="10"/>
      <c r="AA15" s="10"/>
      <c r="AB15" s="10"/>
      <c r="AC15" s="10"/>
      <c r="AD15" s="10"/>
      <c r="AE15" s="10"/>
      <c r="AF15" s="10"/>
      <c r="AG15" s="10"/>
    </row>
    <row r="16" spans="1:34" ht="37.950000000000003" customHeight="1" x14ac:dyDescent="0.3">
      <c r="B16" s="102" t="s">
        <v>87</v>
      </c>
      <c r="C16" s="386" t="s">
        <v>88</v>
      </c>
      <c r="D16" s="386"/>
      <c r="E16" s="386"/>
      <c r="F16" s="386"/>
      <c r="G16" s="386"/>
      <c r="H16" s="386"/>
      <c r="I16" s="347" t="s">
        <v>92</v>
      </c>
      <c r="J16" s="347"/>
      <c r="K16" s="347"/>
      <c r="L16" s="347"/>
      <c r="M16" s="347" t="s">
        <v>99</v>
      </c>
      <c r="N16" s="347"/>
      <c r="O16" s="347"/>
      <c r="P16" s="347"/>
      <c r="Q16" s="387" t="s">
        <v>94</v>
      </c>
      <c r="R16" s="387"/>
      <c r="S16" s="347" t="s">
        <v>103</v>
      </c>
      <c r="T16" s="347"/>
      <c r="U16" s="347"/>
      <c r="V16" s="347"/>
      <c r="W16" s="347" t="s">
        <v>100</v>
      </c>
      <c r="X16" s="347"/>
      <c r="Y16" s="347"/>
      <c r="Z16" s="347"/>
      <c r="AA16" s="347" t="s">
        <v>101</v>
      </c>
      <c r="AB16" s="347"/>
      <c r="AC16" s="347"/>
      <c r="AD16" s="347" t="s">
        <v>102</v>
      </c>
      <c r="AE16" s="347"/>
      <c r="AF16" s="347"/>
      <c r="AG16" s="348"/>
      <c r="AH16" s="248" t="s">
        <v>187</v>
      </c>
    </row>
    <row r="17" spans="2:34" ht="16.8" customHeight="1" x14ac:dyDescent="0.3">
      <c r="B17" s="413" t="str">
        <f>IF(設定シート!B32="","",1)</f>
        <v/>
      </c>
      <c r="C17" s="414" t="str">
        <f>設定シート!D32</f>
        <v/>
      </c>
      <c r="D17" s="414"/>
      <c r="E17" s="414"/>
      <c r="F17" s="414"/>
      <c r="G17" s="414"/>
      <c r="H17" s="414"/>
      <c r="I17" s="417" t="str">
        <f>設定シート!F32</f>
        <v/>
      </c>
      <c r="J17" s="418"/>
      <c r="K17" s="418"/>
      <c r="L17" s="419"/>
      <c r="M17" s="417" t="str">
        <f>設定シート!G32</f>
        <v/>
      </c>
      <c r="N17" s="418"/>
      <c r="O17" s="418"/>
      <c r="P17" s="419"/>
      <c r="Q17" s="415" t="str">
        <f>設定シート!H32</f>
        <v/>
      </c>
      <c r="R17" s="416"/>
      <c r="S17" s="344" t="str">
        <f>設定シート!I32</f>
        <v/>
      </c>
      <c r="T17" s="345"/>
      <c r="U17" s="345"/>
      <c r="V17" s="346"/>
      <c r="W17" s="344" t="str">
        <f>設定シート!J32</f>
        <v/>
      </c>
      <c r="X17" s="345"/>
      <c r="Y17" s="345"/>
      <c r="Z17" s="346"/>
      <c r="AA17" s="344" t="str">
        <f>設定シート!K32</f>
        <v/>
      </c>
      <c r="AB17" s="345"/>
      <c r="AC17" s="346"/>
      <c r="AD17" s="344" t="str">
        <f>設定シート!L32</f>
        <v/>
      </c>
      <c r="AE17" s="345"/>
      <c r="AF17" s="345"/>
      <c r="AG17" s="345"/>
      <c r="AH17" s="396" t="str">
        <f>設定シート!$M32</f>
        <v/>
      </c>
    </row>
    <row r="18" spans="2:34" ht="16.8" customHeight="1" x14ac:dyDescent="0.3">
      <c r="B18" s="335"/>
      <c r="C18" s="414" t="str">
        <f>設定シート!E32</f>
        <v/>
      </c>
      <c r="D18" s="414"/>
      <c r="E18" s="414"/>
      <c r="F18" s="414"/>
      <c r="G18" s="414"/>
      <c r="H18" s="414"/>
      <c r="I18" s="331"/>
      <c r="J18" s="332"/>
      <c r="K18" s="332"/>
      <c r="L18" s="333"/>
      <c r="M18" s="331"/>
      <c r="N18" s="332"/>
      <c r="O18" s="332"/>
      <c r="P18" s="333"/>
      <c r="Q18" s="338"/>
      <c r="R18" s="339"/>
      <c r="S18" s="325"/>
      <c r="T18" s="326"/>
      <c r="U18" s="326"/>
      <c r="V18" s="327"/>
      <c r="W18" s="325"/>
      <c r="X18" s="326"/>
      <c r="Y18" s="326"/>
      <c r="Z18" s="327"/>
      <c r="AA18" s="325"/>
      <c r="AB18" s="326"/>
      <c r="AC18" s="327"/>
      <c r="AD18" s="325"/>
      <c r="AE18" s="326"/>
      <c r="AF18" s="326"/>
      <c r="AG18" s="326"/>
      <c r="AH18" s="373"/>
    </row>
    <row r="19" spans="2:34" ht="16.8" customHeight="1" x14ac:dyDescent="0.3">
      <c r="B19" s="334" t="str">
        <f>IF(設定シート!$B33="","",2)</f>
        <v/>
      </c>
      <c r="C19" s="343" t="str">
        <f>設定シート!D33</f>
        <v/>
      </c>
      <c r="D19" s="343"/>
      <c r="E19" s="343"/>
      <c r="F19" s="343"/>
      <c r="G19" s="343"/>
      <c r="H19" s="343"/>
      <c r="I19" s="328" t="str">
        <f>設定シート!F33</f>
        <v/>
      </c>
      <c r="J19" s="329"/>
      <c r="K19" s="329"/>
      <c r="L19" s="330"/>
      <c r="M19" s="328" t="str">
        <f>設定シート!G33</f>
        <v/>
      </c>
      <c r="N19" s="329"/>
      <c r="O19" s="329"/>
      <c r="P19" s="330"/>
      <c r="Q19" s="336" t="str">
        <f>設定シート!H33</f>
        <v/>
      </c>
      <c r="R19" s="337"/>
      <c r="S19" s="322" t="str">
        <f>設定シート!I33</f>
        <v/>
      </c>
      <c r="T19" s="323"/>
      <c r="U19" s="323"/>
      <c r="V19" s="324"/>
      <c r="W19" s="322" t="str">
        <f>設定シート!J33</f>
        <v/>
      </c>
      <c r="X19" s="323"/>
      <c r="Y19" s="323"/>
      <c r="Z19" s="324"/>
      <c r="AA19" s="322" t="str">
        <f>設定シート!K33</f>
        <v/>
      </c>
      <c r="AB19" s="323"/>
      <c r="AC19" s="324"/>
      <c r="AD19" s="322" t="str">
        <f>設定シート!L33</f>
        <v/>
      </c>
      <c r="AE19" s="323"/>
      <c r="AF19" s="323"/>
      <c r="AG19" s="323"/>
      <c r="AH19" s="372" t="str">
        <f>設定シート!$M33</f>
        <v/>
      </c>
    </row>
    <row r="20" spans="2:34" ht="16.8" customHeight="1" x14ac:dyDescent="0.3">
      <c r="B20" s="335"/>
      <c r="C20" s="340" t="str">
        <f>設定シート!E33</f>
        <v/>
      </c>
      <c r="D20" s="341"/>
      <c r="E20" s="341"/>
      <c r="F20" s="341"/>
      <c r="G20" s="341"/>
      <c r="H20" s="342"/>
      <c r="I20" s="331"/>
      <c r="J20" s="332"/>
      <c r="K20" s="332"/>
      <c r="L20" s="333"/>
      <c r="M20" s="331"/>
      <c r="N20" s="332"/>
      <c r="O20" s="332"/>
      <c r="P20" s="333"/>
      <c r="Q20" s="338"/>
      <c r="R20" s="339"/>
      <c r="S20" s="325"/>
      <c r="T20" s="326"/>
      <c r="U20" s="326"/>
      <c r="V20" s="327"/>
      <c r="W20" s="325"/>
      <c r="X20" s="326"/>
      <c r="Y20" s="326"/>
      <c r="Z20" s="327"/>
      <c r="AA20" s="325"/>
      <c r="AB20" s="326"/>
      <c r="AC20" s="327"/>
      <c r="AD20" s="325"/>
      <c r="AE20" s="326"/>
      <c r="AF20" s="326"/>
      <c r="AG20" s="326"/>
      <c r="AH20" s="373"/>
    </row>
    <row r="21" spans="2:34" ht="16.8" customHeight="1" x14ac:dyDescent="0.3">
      <c r="B21" s="334" t="str">
        <f>IF(設定シート!$B34="","",3)</f>
        <v/>
      </c>
      <c r="C21" s="343" t="str">
        <f>設定シート!D34</f>
        <v/>
      </c>
      <c r="D21" s="343"/>
      <c r="E21" s="343"/>
      <c r="F21" s="343"/>
      <c r="G21" s="343"/>
      <c r="H21" s="343"/>
      <c r="I21" s="328" t="str">
        <f>設定シート!F34</f>
        <v/>
      </c>
      <c r="J21" s="329"/>
      <c r="K21" s="329"/>
      <c r="L21" s="330"/>
      <c r="M21" s="328" t="str">
        <f>設定シート!G34</f>
        <v/>
      </c>
      <c r="N21" s="329"/>
      <c r="O21" s="329"/>
      <c r="P21" s="330"/>
      <c r="Q21" s="336" t="str">
        <f>設定シート!H34</f>
        <v/>
      </c>
      <c r="R21" s="337"/>
      <c r="S21" s="322" t="str">
        <f>設定シート!I34</f>
        <v/>
      </c>
      <c r="T21" s="323"/>
      <c r="U21" s="323"/>
      <c r="V21" s="324"/>
      <c r="W21" s="322" t="str">
        <f>設定シート!J34</f>
        <v/>
      </c>
      <c r="X21" s="323"/>
      <c r="Y21" s="323"/>
      <c r="Z21" s="324"/>
      <c r="AA21" s="322" t="str">
        <f>設定シート!K34</f>
        <v/>
      </c>
      <c r="AB21" s="323"/>
      <c r="AC21" s="324"/>
      <c r="AD21" s="322" t="str">
        <f>設定シート!L34</f>
        <v/>
      </c>
      <c r="AE21" s="323"/>
      <c r="AF21" s="323"/>
      <c r="AG21" s="323"/>
      <c r="AH21" s="372" t="str">
        <f>設定シート!$M34</f>
        <v/>
      </c>
    </row>
    <row r="22" spans="2:34" ht="16.8" customHeight="1" x14ac:dyDescent="0.3">
      <c r="B22" s="335"/>
      <c r="C22" s="340" t="str">
        <f>設定シート!E34</f>
        <v/>
      </c>
      <c r="D22" s="341"/>
      <c r="E22" s="341"/>
      <c r="F22" s="341"/>
      <c r="G22" s="341"/>
      <c r="H22" s="342"/>
      <c r="I22" s="331"/>
      <c r="J22" s="332"/>
      <c r="K22" s="332"/>
      <c r="L22" s="333"/>
      <c r="M22" s="331"/>
      <c r="N22" s="332"/>
      <c r="O22" s="332"/>
      <c r="P22" s="333"/>
      <c r="Q22" s="338"/>
      <c r="R22" s="339"/>
      <c r="S22" s="325"/>
      <c r="T22" s="326"/>
      <c r="U22" s="326"/>
      <c r="V22" s="327"/>
      <c r="W22" s="325"/>
      <c r="X22" s="326"/>
      <c r="Y22" s="326"/>
      <c r="Z22" s="327"/>
      <c r="AA22" s="325"/>
      <c r="AB22" s="326"/>
      <c r="AC22" s="327"/>
      <c r="AD22" s="325"/>
      <c r="AE22" s="326"/>
      <c r="AF22" s="326"/>
      <c r="AG22" s="326"/>
      <c r="AH22" s="373"/>
    </row>
    <row r="23" spans="2:34" ht="16.8" customHeight="1" x14ac:dyDescent="0.3">
      <c r="B23" s="334" t="str">
        <f>IF(設定シート!$B35="","",4)</f>
        <v/>
      </c>
      <c r="C23" s="343" t="str">
        <f>設定シート!D35</f>
        <v/>
      </c>
      <c r="D23" s="343"/>
      <c r="E23" s="343"/>
      <c r="F23" s="343"/>
      <c r="G23" s="343"/>
      <c r="H23" s="343"/>
      <c r="I23" s="328" t="str">
        <f>設定シート!F35</f>
        <v/>
      </c>
      <c r="J23" s="329"/>
      <c r="K23" s="329"/>
      <c r="L23" s="330"/>
      <c r="M23" s="328" t="str">
        <f>設定シート!G35</f>
        <v/>
      </c>
      <c r="N23" s="329"/>
      <c r="O23" s="329"/>
      <c r="P23" s="330"/>
      <c r="Q23" s="336" t="str">
        <f>設定シート!H35</f>
        <v/>
      </c>
      <c r="R23" s="337"/>
      <c r="S23" s="322" t="str">
        <f>設定シート!I35</f>
        <v/>
      </c>
      <c r="T23" s="323"/>
      <c r="U23" s="323"/>
      <c r="V23" s="324"/>
      <c r="W23" s="322" t="str">
        <f>設定シート!J35</f>
        <v/>
      </c>
      <c r="X23" s="323"/>
      <c r="Y23" s="323"/>
      <c r="Z23" s="324"/>
      <c r="AA23" s="322" t="str">
        <f>設定シート!K35</f>
        <v/>
      </c>
      <c r="AB23" s="323"/>
      <c r="AC23" s="324"/>
      <c r="AD23" s="322" t="str">
        <f>設定シート!L35</f>
        <v/>
      </c>
      <c r="AE23" s="323"/>
      <c r="AF23" s="323"/>
      <c r="AG23" s="323"/>
      <c r="AH23" s="372" t="str">
        <f>設定シート!$M35</f>
        <v/>
      </c>
    </row>
    <row r="24" spans="2:34" ht="16.8" customHeight="1" x14ac:dyDescent="0.3">
      <c r="B24" s="335"/>
      <c r="C24" s="340" t="str">
        <f>設定シート!E35</f>
        <v/>
      </c>
      <c r="D24" s="341"/>
      <c r="E24" s="341"/>
      <c r="F24" s="341"/>
      <c r="G24" s="341"/>
      <c r="H24" s="342"/>
      <c r="I24" s="331"/>
      <c r="J24" s="332"/>
      <c r="K24" s="332"/>
      <c r="L24" s="333"/>
      <c r="M24" s="331"/>
      <c r="N24" s="332"/>
      <c r="O24" s="332"/>
      <c r="P24" s="333"/>
      <c r="Q24" s="338"/>
      <c r="R24" s="339"/>
      <c r="S24" s="325"/>
      <c r="T24" s="326"/>
      <c r="U24" s="326"/>
      <c r="V24" s="327"/>
      <c r="W24" s="325"/>
      <c r="X24" s="326"/>
      <c r="Y24" s="326"/>
      <c r="Z24" s="327"/>
      <c r="AA24" s="325"/>
      <c r="AB24" s="326"/>
      <c r="AC24" s="327"/>
      <c r="AD24" s="325"/>
      <c r="AE24" s="326"/>
      <c r="AF24" s="326"/>
      <c r="AG24" s="326"/>
      <c r="AH24" s="373"/>
    </row>
    <row r="25" spans="2:34" ht="16.8" customHeight="1" x14ac:dyDescent="0.3">
      <c r="B25" s="334" t="str">
        <f>IF(設定シート!$B36="","",5)</f>
        <v/>
      </c>
      <c r="C25" s="343" t="str">
        <f>設定シート!D36</f>
        <v/>
      </c>
      <c r="D25" s="343"/>
      <c r="E25" s="343"/>
      <c r="F25" s="343"/>
      <c r="G25" s="343"/>
      <c r="H25" s="343"/>
      <c r="I25" s="328" t="str">
        <f>設定シート!F36</f>
        <v/>
      </c>
      <c r="J25" s="329"/>
      <c r="K25" s="329"/>
      <c r="L25" s="330"/>
      <c r="M25" s="328" t="str">
        <f>設定シート!G36</f>
        <v/>
      </c>
      <c r="N25" s="329"/>
      <c r="O25" s="329"/>
      <c r="P25" s="330"/>
      <c r="Q25" s="336" t="str">
        <f>設定シート!H36</f>
        <v/>
      </c>
      <c r="R25" s="337"/>
      <c r="S25" s="322" t="str">
        <f>設定シート!I36</f>
        <v/>
      </c>
      <c r="T25" s="323"/>
      <c r="U25" s="323"/>
      <c r="V25" s="324"/>
      <c r="W25" s="322" t="str">
        <f>設定シート!J36</f>
        <v/>
      </c>
      <c r="X25" s="323"/>
      <c r="Y25" s="323"/>
      <c r="Z25" s="324"/>
      <c r="AA25" s="322" t="str">
        <f>設定シート!K36</f>
        <v/>
      </c>
      <c r="AB25" s="323"/>
      <c r="AC25" s="324"/>
      <c r="AD25" s="322" t="str">
        <f>設定シート!L36</f>
        <v/>
      </c>
      <c r="AE25" s="323"/>
      <c r="AF25" s="323"/>
      <c r="AG25" s="323"/>
      <c r="AH25" s="372" t="str">
        <f>設定シート!$M36</f>
        <v/>
      </c>
    </row>
    <row r="26" spans="2:34" ht="16.8" customHeight="1" x14ac:dyDescent="0.3">
      <c r="B26" s="335"/>
      <c r="C26" s="340" t="str">
        <f>設定シート!E36</f>
        <v/>
      </c>
      <c r="D26" s="341"/>
      <c r="E26" s="341"/>
      <c r="F26" s="341"/>
      <c r="G26" s="341"/>
      <c r="H26" s="342"/>
      <c r="I26" s="331"/>
      <c r="J26" s="332"/>
      <c r="K26" s="332"/>
      <c r="L26" s="333"/>
      <c r="M26" s="331"/>
      <c r="N26" s="332"/>
      <c r="O26" s="332"/>
      <c r="P26" s="333"/>
      <c r="Q26" s="338"/>
      <c r="R26" s="339"/>
      <c r="S26" s="325"/>
      <c r="T26" s="326"/>
      <c r="U26" s="326"/>
      <c r="V26" s="327"/>
      <c r="W26" s="325"/>
      <c r="X26" s="326"/>
      <c r="Y26" s="326"/>
      <c r="Z26" s="327"/>
      <c r="AA26" s="325"/>
      <c r="AB26" s="326"/>
      <c r="AC26" s="327"/>
      <c r="AD26" s="325"/>
      <c r="AE26" s="326"/>
      <c r="AF26" s="326"/>
      <c r="AG26" s="326"/>
      <c r="AH26" s="373"/>
    </row>
    <row r="27" spans="2:34" ht="16.8" customHeight="1" x14ac:dyDescent="0.3">
      <c r="B27" s="334" t="str">
        <f>IF(設定シート!$B37="","",6)</f>
        <v/>
      </c>
      <c r="C27" s="343" t="str">
        <f>設定シート!D37</f>
        <v/>
      </c>
      <c r="D27" s="343"/>
      <c r="E27" s="343"/>
      <c r="F27" s="343"/>
      <c r="G27" s="343"/>
      <c r="H27" s="343"/>
      <c r="I27" s="328" t="str">
        <f>設定シート!F37</f>
        <v/>
      </c>
      <c r="J27" s="329"/>
      <c r="K27" s="329"/>
      <c r="L27" s="330"/>
      <c r="M27" s="328" t="str">
        <f>設定シート!G37</f>
        <v/>
      </c>
      <c r="N27" s="329"/>
      <c r="O27" s="329"/>
      <c r="P27" s="330"/>
      <c r="Q27" s="336" t="str">
        <f>設定シート!H37</f>
        <v/>
      </c>
      <c r="R27" s="337"/>
      <c r="S27" s="322" t="str">
        <f>設定シート!I37</f>
        <v/>
      </c>
      <c r="T27" s="323"/>
      <c r="U27" s="323"/>
      <c r="V27" s="324"/>
      <c r="W27" s="322" t="str">
        <f>設定シート!J37</f>
        <v/>
      </c>
      <c r="X27" s="323"/>
      <c r="Y27" s="323"/>
      <c r="Z27" s="324"/>
      <c r="AA27" s="322" t="str">
        <f>設定シート!K37</f>
        <v/>
      </c>
      <c r="AB27" s="323"/>
      <c r="AC27" s="324"/>
      <c r="AD27" s="322" t="str">
        <f>設定シート!L37</f>
        <v/>
      </c>
      <c r="AE27" s="323"/>
      <c r="AF27" s="323"/>
      <c r="AG27" s="323"/>
      <c r="AH27" s="372" t="str">
        <f>設定シート!$M37</f>
        <v/>
      </c>
    </row>
    <row r="28" spans="2:34" ht="16.8" customHeight="1" x14ac:dyDescent="0.3">
      <c r="B28" s="335"/>
      <c r="C28" s="340" t="str">
        <f>設定シート!E37</f>
        <v/>
      </c>
      <c r="D28" s="341"/>
      <c r="E28" s="341"/>
      <c r="F28" s="341"/>
      <c r="G28" s="341"/>
      <c r="H28" s="342"/>
      <c r="I28" s="331"/>
      <c r="J28" s="332"/>
      <c r="K28" s="332"/>
      <c r="L28" s="333"/>
      <c r="M28" s="331"/>
      <c r="N28" s="332"/>
      <c r="O28" s="332"/>
      <c r="P28" s="333"/>
      <c r="Q28" s="338"/>
      <c r="R28" s="339"/>
      <c r="S28" s="325"/>
      <c r="T28" s="326"/>
      <c r="U28" s="326"/>
      <c r="V28" s="327"/>
      <c r="W28" s="325"/>
      <c r="X28" s="326"/>
      <c r="Y28" s="326"/>
      <c r="Z28" s="327"/>
      <c r="AA28" s="325"/>
      <c r="AB28" s="326"/>
      <c r="AC28" s="327"/>
      <c r="AD28" s="325"/>
      <c r="AE28" s="326"/>
      <c r="AF28" s="326"/>
      <c r="AG28" s="326"/>
      <c r="AH28" s="373"/>
    </row>
    <row r="29" spans="2:34" ht="16.8" customHeight="1" x14ac:dyDescent="0.3">
      <c r="B29" s="334" t="str">
        <f>IF(設定シート!$B38="","",7)</f>
        <v/>
      </c>
      <c r="C29" s="343" t="str">
        <f>設定シート!D38</f>
        <v/>
      </c>
      <c r="D29" s="343"/>
      <c r="E29" s="343"/>
      <c r="F29" s="343"/>
      <c r="G29" s="343"/>
      <c r="H29" s="343"/>
      <c r="I29" s="328" t="str">
        <f>設定シート!F38</f>
        <v/>
      </c>
      <c r="J29" s="329"/>
      <c r="K29" s="329"/>
      <c r="L29" s="330"/>
      <c r="M29" s="328" t="str">
        <f>設定シート!G38</f>
        <v/>
      </c>
      <c r="N29" s="329"/>
      <c r="O29" s="329"/>
      <c r="P29" s="330"/>
      <c r="Q29" s="336" t="str">
        <f>設定シート!H38</f>
        <v/>
      </c>
      <c r="R29" s="337"/>
      <c r="S29" s="322" t="str">
        <f>設定シート!I38</f>
        <v/>
      </c>
      <c r="T29" s="323"/>
      <c r="U29" s="323"/>
      <c r="V29" s="324"/>
      <c r="W29" s="322" t="str">
        <f>設定シート!J38</f>
        <v/>
      </c>
      <c r="X29" s="323"/>
      <c r="Y29" s="323"/>
      <c r="Z29" s="324"/>
      <c r="AA29" s="322" t="str">
        <f>設定シート!K38</f>
        <v/>
      </c>
      <c r="AB29" s="323"/>
      <c r="AC29" s="324"/>
      <c r="AD29" s="322" t="str">
        <f>設定シート!L38</f>
        <v/>
      </c>
      <c r="AE29" s="323"/>
      <c r="AF29" s="323"/>
      <c r="AG29" s="323"/>
      <c r="AH29" s="372" t="str">
        <f>設定シート!$M38</f>
        <v/>
      </c>
    </row>
    <row r="30" spans="2:34" ht="16.8" customHeight="1" x14ac:dyDescent="0.3">
      <c r="B30" s="335"/>
      <c r="C30" s="340" t="str">
        <f>設定シート!E38</f>
        <v/>
      </c>
      <c r="D30" s="341"/>
      <c r="E30" s="341"/>
      <c r="F30" s="341"/>
      <c r="G30" s="341"/>
      <c r="H30" s="342"/>
      <c r="I30" s="331"/>
      <c r="J30" s="332"/>
      <c r="K30" s="332"/>
      <c r="L30" s="333"/>
      <c r="M30" s="331"/>
      <c r="N30" s="332"/>
      <c r="O30" s="332"/>
      <c r="P30" s="333"/>
      <c r="Q30" s="338"/>
      <c r="R30" s="339"/>
      <c r="S30" s="325"/>
      <c r="T30" s="326"/>
      <c r="U30" s="326"/>
      <c r="V30" s="327"/>
      <c r="W30" s="325"/>
      <c r="X30" s="326"/>
      <c r="Y30" s="326"/>
      <c r="Z30" s="327"/>
      <c r="AA30" s="325"/>
      <c r="AB30" s="326"/>
      <c r="AC30" s="327"/>
      <c r="AD30" s="325"/>
      <c r="AE30" s="326"/>
      <c r="AF30" s="326"/>
      <c r="AG30" s="326"/>
      <c r="AH30" s="373"/>
    </row>
    <row r="31" spans="2:34" ht="16.8" customHeight="1" x14ac:dyDescent="0.3">
      <c r="B31" s="334" t="str">
        <f>IF(設定シート!$B39="","",8)</f>
        <v/>
      </c>
      <c r="C31" s="343" t="str">
        <f>設定シート!D39</f>
        <v/>
      </c>
      <c r="D31" s="343"/>
      <c r="E31" s="343"/>
      <c r="F31" s="343"/>
      <c r="G31" s="343"/>
      <c r="H31" s="343"/>
      <c r="I31" s="328" t="str">
        <f>設定シート!F39</f>
        <v/>
      </c>
      <c r="J31" s="329"/>
      <c r="K31" s="329"/>
      <c r="L31" s="330"/>
      <c r="M31" s="328" t="str">
        <f>設定シート!G39</f>
        <v/>
      </c>
      <c r="N31" s="329"/>
      <c r="O31" s="329"/>
      <c r="P31" s="330"/>
      <c r="Q31" s="336" t="str">
        <f>設定シート!H39</f>
        <v/>
      </c>
      <c r="R31" s="337"/>
      <c r="S31" s="322" t="str">
        <f>設定シート!I39</f>
        <v/>
      </c>
      <c r="T31" s="323"/>
      <c r="U31" s="323"/>
      <c r="V31" s="324"/>
      <c r="W31" s="322" t="str">
        <f>設定シート!J39</f>
        <v/>
      </c>
      <c r="X31" s="323"/>
      <c r="Y31" s="323"/>
      <c r="Z31" s="324"/>
      <c r="AA31" s="322" t="str">
        <f>設定シート!K39</f>
        <v/>
      </c>
      <c r="AB31" s="323"/>
      <c r="AC31" s="324"/>
      <c r="AD31" s="322" t="str">
        <f>設定シート!L39</f>
        <v/>
      </c>
      <c r="AE31" s="323"/>
      <c r="AF31" s="323"/>
      <c r="AG31" s="323"/>
      <c r="AH31" s="372" t="str">
        <f>設定シート!$M39</f>
        <v/>
      </c>
    </row>
    <row r="32" spans="2:34" ht="16.8" customHeight="1" x14ac:dyDescent="0.3">
      <c r="B32" s="335"/>
      <c r="C32" s="340" t="str">
        <f>設定シート!E39</f>
        <v/>
      </c>
      <c r="D32" s="341"/>
      <c r="E32" s="341"/>
      <c r="F32" s="341"/>
      <c r="G32" s="341"/>
      <c r="H32" s="342"/>
      <c r="I32" s="331"/>
      <c r="J32" s="332"/>
      <c r="K32" s="332"/>
      <c r="L32" s="333"/>
      <c r="M32" s="331"/>
      <c r="N32" s="332"/>
      <c r="O32" s="332"/>
      <c r="P32" s="333"/>
      <c r="Q32" s="338"/>
      <c r="R32" s="339"/>
      <c r="S32" s="325"/>
      <c r="T32" s="326"/>
      <c r="U32" s="326"/>
      <c r="V32" s="327"/>
      <c r="W32" s="325"/>
      <c r="X32" s="326"/>
      <c r="Y32" s="326"/>
      <c r="Z32" s="327"/>
      <c r="AA32" s="325"/>
      <c r="AB32" s="326"/>
      <c r="AC32" s="327"/>
      <c r="AD32" s="325"/>
      <c r="AE32" s="326"/>
      <c r="AF32" s="326"/>
      <c r="AG32" s="326"/>
      <c r="AH32" s="373"/>
    </row>
    <row r="33" spans="2:34" ht="16.8" customHeight="1" x14ac:dyDescent="0.3">
      <c r="B33" s="334" t="str">
        <f>IF(設定シート!$B40="","",9)</f>
        <v/>
      </c>
      <c r="C33" s="343" t="str">
        <f>設定シート!D40</f>
        <v/>
      </c>
      <c r="D33" s="343"/>
      <c r="E33" s="343"/>
      <c r="F33" s="343"/>
      <c r="G33" s="343"/>
      <c r="H33" s="343"/>
      <c r="I33" s="328" t="str">
        <f>設定シート!F40</f>
        <v/>
      </c>
      <c r="J33" s="329"/>
      <c r="K33" s="329"/>
      <c r="L33" s="330"/>
      <c r="M33" s="328" t="str">
        <f>設定シート!G40</f>
        <v/>
      </c>
      <c r="N33" s="329"/>
      <c r="O33" s="329"/>
      <c r="P33" s="330"/>
      <c r="Q33" s="336" t="str">
        <f>設定シート!H40</f>
        <v/>
      </c>
      <c r="R33" s="337"/>
      <c r="S33" s="322" t="str">
        <f>設定シート!I40</f>
        <v/>
      </c>
      <c r="T33" s="323"/>
      <c r="U33" s="323"/>
      <c r="V33" s="324"/>
      <c r="W33" s="322" t="str">
        <f>設定シート!J40</f>
        <v/>
      </c>
      <c r="X33" s="323"/>
      <c r="Y33" s="323"/>
      <c r="Z33" s="324"/>
      <c r="AA33" s="322" t="str">
        <f>設定シート!K40</f>
        <v/>
      </c>
      <c r="AB33" s="323"/>
      <c r="AC33" s="324"/>
      <c r="AD33" s="322" t="str">
        <f>設定シート!L40</f>
        <v/>
      </c>
      <c r="AE33" s="323"/>
      <c r="AF33" s="323"/>
      <c r="AG33" s="323"/>
      <c r="AH33" s="372" t="str">
        <f>設定シート!$M40</f>
        <v/>
      </c>
    </row>
    <row r="34" spans="2:34" ht="16.8" customHeight="1" x14ac:dyDescent="0.3">
      <c r="B34" s="335"/>
      <c r="C34" s="340" t="str">
        <f>設定シート!E40</f>
        <v/>
      </c>
      <c r="D34" s="341"/>
      <c r="E34" s="341"/>
      <c r="F34" s="341"/>
      <c r="G34" s="341"/>
      <c r="H34" s="342"/>
      <c r="I34" s="331"/>
      <c r="J34" s="332"/>
      <c r="K34" s="332"/>
      <c r="L34" s="333"/>
      <c r="M34" s="331"/>
      <c r="N34" s="332"/>
      <c r="O34" s="332"/>
      <c r="P34" s="333"/>
      <c r="Q34" s="338"/>
      <c r="R34" s="339"/>
      <c r="S34" s="325"/>
      <c r="T34" s="326"/>
      <c r="U34" s="326"/>
      <c r="V34" s="327"/>
      <c r="W34" s="325"/>
      <c r="X34" s="326"/>
      <c r="Y34" s="326"/>
      <c r="Z34" s="327"/>
      <c r="AA34" s="325"/>
      <c r="AB34" s="326"/>
      <c r="AC34" s="327"/>
      <c r="AD34" s="325"/>
      <c r="AE34" s="326"/>
      <c r="AF34" s="326"/>
      <c r="AG34" s="326"/>
      <c r="AH34" s="373"/>
    </row>
    <row r="35" spans="2:34" ht="16.8" customHeight="1" x14ac:dyDescent="0.3">
      <c r="B35" s="334" t="str">
        <f>IF(設定シート!$B41="","",10)</f>
        <v/>
      </c>
      <c r="C35" s="343" t="str">
        <f>設定シート!D41</f>
        <v/>
      </c>
      <c r="D35" s="343"/>
      <c r="E35" s="343"/>
      <c r="F35" s="343"/>
      <c r="G35" s="343"/>
      <c r="H35" s="343"/>
      <c r="I35" s="328" t="str">
        <f>設定シート!F41</f>
        <v/>
      </c>
      <c r="J35" s="329"/>
      <c r="K35" s="329"/>
      <c r="L35" s="330"/>
      <c r="M35" s="328" t="str">
        <f>設定シート!G41</f>
        <v/>
      </c>
      <c r="N35" s="329"/>
      <c r="O35" s="329"/>
      <c r="P35" s="330"/>
      <c r="Q35" s="336" t="str">
        <f>設定シート!H41</f>
        <v/>
      </c>
      <c r="R35" s="337"/>
      <c r="S35" s="322" t="str">
        <f>設定シート!I41</f>
        <v/>
      </c>
      <c r="T35" s="323"/>
      <c r="U35" s="323"/>
      <c r="V35" s="324"/>
      <c r="W35" s="322" t="str">
        <f>設定シート!J41</f>
        <v/>
      </c>
      <c r="X35" s="323"/>
      <c r="Y35" s="323"/>
      <c r="Z35" s="324"/>
      <c r="AA35" s="322" t="str">
        <f>設定シート!K41</f>
        <v/>
      </c>
      <c r="AB35" s="323"/>
      <c r="AC35" s="324"/>
      <c r="AD35" s="322" t="str">
        <f>設定シート!L41</f>
        <v/>
      </c>
      <c r="AE35" s="323"/>
      <c r="AF35" s="323"/>
      <c r="AG35" s="323"/>
      <c r="AH35" s="372" t="str">
        <f>設定シート!$M41</f>
        <v/>
      </c>
    </row>
    <row r="36" spans="2:34" ht="16.8" customHeight="1" x14ac:dyDescent="0.3">
      <c r="B36" s="335"/>
      <c r="C36" s="340" t="str">
        <f>設定シート!E41</f>
        <v/>
      </c>
      <c r="D36" s="341"/>
      <c r="E36" s="341"/>
      <c r="F36" s="341"/>
      <c r="G36" s="341"/>
      <c r="H36" s="342"/>
      <c r="I36" s="331"/>
      <c r="J36" s="332"/>
      <c r="K36" s="332"/>
      <c r="L36" s="333"/>
      <c r="M36" s="331"/>
      <c r="N36" s="332"/>
      <c r="O36" s="332"/>
      <c r="P36" s="333"/>
      <c r="Q36" s="338"/>
      <c r="R36" s="339"/>
      <c r="S36" s="325"/>
      <c r="T36" s="326"/>
      <c r="U36" s="326"/>
      <c r="V36" s="327"/>
      <c r="W36" s="325"/>
      <c r="X36" s="326"/>
      <c r="Y36" s="326"/>
      <c r="Z36" s="327"/>
      <c r="AA36" s="325"/>
      <c r="AB36" s="326"/>
      <c r="AC36" s="327"/>
      <c r="AD36" s="325"/>
      <c r="AE36" s="326"/>
      <c r="AF36" s="326"/>
      <c r="AG36" s="326"/>
      <c r="AH36" s="399"/>
    </row>
    <row r="37" spans="2:34" ht="19.95" customHeight="1" x14ac:dyDescent="0.3">
      <c r="B37" s="428" t="s">
        <v>105</v>
      </c>
      <c r="C37" s="429"/>
      <c r="D37" s="429"/>
      <c r="E37" s="429"/>
      <c r="F37" s="429"/>
      <c r="G37" s="429"/>
      <c r="H37" s="429"/>
      <c r="I37" s="420" t="s">
        <v>270</v>
      </c>
      <c r="J37" s="421"/>
      <c r="K37" s="421"/>
      <c r="L37" s="421"/>
      <c r="M37" s="421"/>
      <c r="N37" s="421"/>
      <c r="O37" s="421"/>
      <c r="P37" s="421"/>
      <c r="Q37" s="421"/>
      <c r="R37" s="421"/>
      <c r="S37" s="421"/>
      <c r="T37" s="421"/>
      <c r="U37" s="421"/>
      <c r="V37" s="421"/>
      <c r="W37" s="421"/>
      <c r="X37" s="421"/>
      <c r="Y37" s="422"/>
      <c r="Z37" s="320" t="s">
        <v>106</v>
      </c>
      <c r="AA37" s="321"/>
      <c r="AB37" s="321"/>
      <c r="AC37" s="202" t="s">
        <v>265</v>
      </c>
      <c r="AD37" s="400" t="s">
        <v>272</v>
      </c>
      <c r="AE37" s="401"/>
      <c r="AF37" s="401"/>
      <c r="AG37" s="401"/>
      <c r="AH37" s="402"/>
    </row>
    <row r="38" spans="2:34" ht="19.95" customHeight="1" x14ac:dyDescent="0.3">
      <c r="B38" s="426" t="str">
        <f t="array" ref="B38">'基本情報(必須)'!D17</f>
        <v>非会員</v>
      </c>
      <c r="C38" s="427"/>
      <c r="D38" s="427"/>
      <c r="E38" s="427"/>
      <c r="F38" s="427"/>
      <c r="G38" s="427"/>
      <c r="H38" s="427"/>
      <c r="I38" s="423" t="s">
        <v>271</v>
      </c>
      <c r="J38" s="424"/>
      <c r="K38" s="424"/>
      <c r="L38" s="424"/>
      <c r="M38" s="424"/>
      <c r="N38" s="424"/>
      <c r="O38" s="424"/>
      <c r="P38" s="424"/>
      <c r="Q38" s="424"/>
      <c r="R38" s="424"/>
      <c r="S38" s="424"/>
      <c r="T38" s="424"/>
      <c r="U38" s="424"/>
      <c r="V38" s="424"/>
      <c r="W38" s="424"/>
      <c r="X38" s="424"/>
      <c r="Y38" s="424"/>
      <c r="Z38" s="318">
        <f>IF(B38=設定シート!Q4,設定シート!R4,設定シート!R5)</f>
        <v>3.0000000000000001E-3</v>
      </c>
      <c r="AA38" s="319"/>
      <c r="AB38" s="319"/>
      <c r="AC38" s="203"/>
      <c r="AD38" s="403">
        <f>設定シート!M18</f>
        <v>0</v>
      </c>
      <c r="AE38" s="404"/>
      <c r="AF38" s="404"/>
      <c r="AG38" s="404"/>
      <c r="AH38" s="405"/>
    </row>
    <row r="39" spans="2:34" ht="28.2" customHeight="1" x14ac:dyDescent="0.3">
      <c r="B39" s="101"/>
      <c r="C39" s="425"/>
      <c r="D39" s="425"/>
      <c r="E39" s="425"/>
      <c r="F39" s="425"/>
      <c r="G39" s="425"/>
      <c r="H39" s="425"/>
      <c r="L39" s="104"/>
      <c r="M39" s="104"/>
      <c r="N39" s="104"/>
      <c r="O39" s="104"/>
      <c r="P39" s="104"/>
      <c r="Q39" s="12"/>
      <c r="R39" s="12"/>
      <c r="S39" s="13"/>
      <c r="T39" s="13"/>
      <c r="U39" s="13"/>
      <c r="V39" s="13"/>
      <c r="W39" s="14"/>
      <c r="X39" s="431" t="s">
        <v>275</v>
      </c>
      <c r="Y39" s="432"/>
      <c r="Z39" s="432"/>
      <c r="AA39" s="432"/>
      <c r="AB39" s="433"/>
      <c r="AC39" s="204" t="s">
        <v>266</v>
      </c>
      <c r="AD39" s="406">
        <f>設定シート!M17</f>
        <v>0</v>
      </c>
      <c r="AE39" s="406"/>
      <c r="AF39" s="406"/>
      <c r="AG39" s="406"/>
      <c r="AH39" s="407"/>
    </row>
    <row r="40" spans="2:34" ht="28.2" customHeight="1" x14ac:dyDescent="0.3">
      <c r="B40" s="101"/>
      <c r="C40" s="103"/>
      <c r="D40" s="103"/>
      <c r="E40" s="103"/>
      <c r="F40" s="103"/>
      <c r="G40" s="103"/>
      <c r="H40" s="103"/>
      <c r="I40" s="430"/>
      <c r="J40" s="430"/>
      <c r="K40" s="430"/>
      <c r="L40" s="104"/>
      <c r="M40" s="104"/>
      <c r="N40" s="104"/>
      <c r="O40" s="104"/>
      <c r="P40" s="104"/>
      <c r="Q40" s="12"/>
      <c r="R40" s="12"/>
      <c r="S40" s="13"/>
      <c r="T40" s="13"/>
      <c r="U40" s="13"/>
      <c r="V40" s="13"/>
      <c r="W40" s="14"/>
      <c r="X40" s="434" t="s">
        <v>276</v>
      </c>
      <c r="Y40" s="435"/>
      <c r="Z40" s="435"/>
      <c r="AA40" s="435"/>
      <c r="AB40" s="436"/>
      <c r="AC40" s="205" t="s">
        <v>267</v>
      </c>
      <c r="AD40" s="408">
        <f>設定シート!M19</f>
        <v>0</v>
      </c>
      <c r="AE40" s="408"/>
      <c r="AF40" s="408"/>
      <c r="AG40" s="408"/>
      <c r="AH40" s="409"/>
    </row>
    <row r="41" spans="2:34" ht="28.2" customHeight="1" x14ac:dyDescent="0.3">
      <c r="B41" s="101"/>
      <c r="C41" s="103"/>
      <c r="D41" s="103"/>
      <c r="E41" s="103"/>
      <c r="F41" s="103"/>
      <c r="G41" s="103"/>
      <c r="H41" s="103"/>
      <c r="I41" s="105"/>
      <c r="J41" s="105"/>
      <c r="K41" s="105"/>
      <c r="L41" s="104"/>
      <c r="M41" s="104"/>
      <c r="N41" s="104"/>
      <c r="O41" s="104"/>
      <c r="P41" s="104"/>
      <c r="Q41" s="12"/>
      <c r="R41" s="12"/>
      <c r="S41" s="13"/>
      <c r="T41" s="13"/>
      <c r="U41" s="13"/>
      <c r="V41" s="13"/>
      <c r="W41" s="14"/>
      <c r="X41" s="434" t="s">
        <v>274</v>
      </c>
      <c r="Y41" s="435"/>
      <c r="Z41" s="435"/>
      <c r="AA41" s="435"/>
      <c r="AB41" s="436"/>
      <c r="AC41" s="205" t="s">
        <v>268</v>
      </c>
      <c r="AD41" s="397">
        <f>設定シート!M26</f>
        <v>0</v>
      </c>
      <c r="AE41" s="397"/>
      <c r="AF41" s="397"/>
      <c r="AG41" s="397"/>
      <c r="AH41" s="398"/>
    </row>
    <row r="42" spans="2:34" ht="28.2" customHeight="1" thickBot="1" x14ac:dyDescent="0.35">
      <c r="B42" s="101"/>
      <c r="C42" s="103"/>
      <c r="D42" s="103"/>
      <c r="E42" s="103"/>
      <c r="F42" s="103"/>
      <c r="G42" s="103"/>
      <c r="H42" s="103"/>
      <c r="I42" s="105"/>
      <c r="J42" s="105"/>
      <c r="K42" s="105"/>
      <c r="L42" s="104"/>
      <c r="M42" s="104"/>
      <c r="N42" s="104"/>
      <c r="O42" s="104"/>
      <c r="P42" s="104"/>
      <c r="Q42" s="12"/>
      <c r="R42" s="12"/>
      <c r="S42" s="13"/>
      <c r="T42" s="13"/>
      <c r="U42" s="13"/>
      <c r="V42" s="13"/>
      <c r="W42" s="14"/>
      <c r="X42" s="434" t="s">
        <v>277</v>
      </c>
      <c r="Y42" s="435"/>
      <c r="Z42" s="435"/>
      <c r="AA42" s="435"/>
      <c r="AB42" s="436"/>
      <c r="AC42" s="205" t="s">
        <v>269</v>
      </c>
      <c r="AD42" s="391">
        <f>設定シート!M18</f>
        <v>0</v>
      </c>
      <c r="AE42" s="391"/>
      <c r="AF42" s="391"/>
      <c r="AG42" s="391"/>
      <c r="AH42" s="392"/>
    </row>
    <row r="43" spans="2:34" ht="28.2" customHeight="1" thickBot="1" x14ac:dyDescent="0.35">
      <c r="B43" s="101"/>
      <c r="C43" s="103"/>
      <c r="D43" s="103"/>
      <c r="E43" s="103"/>
      <c r="F43" s="103"/>
      <c r="G43" s="103"/>
      <c r="H43" s="103"/>
      <c r="I43" s="104"/>
      <c r="J43" s="104"/>
      <c r="K43" s="104"/>
      <c r="L43" s="104"/>
      <c r="M43" s="104"/>
      <c r="N43" s="104"/>
      <c r="O43" s="104"/>
      <c r="P43" s="104"/>
      <c r="Q43" s="12"/>
      <c r="R43" s="12"/>
      <c r="S43" s="13"/>
      <c r="T43" s="13"/>
      <c r="U43" s="13"/>
      <c r="V43" s="13"/>
      <c r="W43" s="14"/>
      <c r="X43" s="437" t="s">
        <v>273</v>
      </c>
      <c r="Y43" s="438"/>
      <c r="Z43" s="438"/>
      <c r="AA43" s="438"/>
      <c r="AB43" s="439"/>
      <c r="AC43" s="206"/>
      <c r="AD43" s="393">
        <f t="array" ref="AD43">設定シート!M27</f>
        <v>0</v>
      </c>
      <c r="AE43" s="394"/>
      <c r="AF43" s="394"/>
      <c r="AG43" s="394"/>
      <c r="AH43" s="395"/>
    </row>
    <row r="44" spans="2:34" ht="20.100000000000001" customHeight="1" thickBot="1" x14ac:dyDescent="0.35">
      <c r="B44" s="106"/>
      <c r="C44" s="106"/>
      <c r="D44" s="106"/>
      <c r="E44" s="106"/>
      <c r="F44" s="106"/>
      <c r="G44" s="91"/>
      <c r="H44" s="91"/>
      <c r="I44" s="91"/>
      <c r="J44" s="91"/>
      <c r="K44" s="91"/>
      <c r="L44" s="91"/>
      <c r="M44" s="91"/>
      <c r="N44" s="91"/>
      <c r="O44" s="91"/>
      <c r="Z44" s="410"/>
      <c r="AA44" s="410"/>
      <c r="AB44" s="410"/>
      <c r="AC44" s="410"/>
      <c r="AD44" s="390"/>
      <c r="AE44" s="390"/>
      <c r="AF44" s="390"/>
      <c r="AG44" s="390"/>
      <c r="AH44" s="390"/>
    </row>
    <row r="45" spans="2:34" ht="20.100000000000001" customHeight="1" thickTop="1" x14ac:dyDescent="0.3">
      <c r="J45" s="107"/>
      <c r="K45" s="107"/>
      <c r="L45" s="107"/>
      <c r="M45" s="107"/>
      <c r="N45" s="107"/>
      <c r="O45" s="107"/>
      <c r="P45" s="107"/>
      <c r="Q45" s="107"/>
      <c r="R45" s="107"/>
      <c r="S45" s="107"/>
      <c r="T45" s="107"/>
      <c r="U45" s="107"/>
      <c r="V45" s="107"/>
      <c r="W45" s="107"/>
      <c r="X45" s="107"/>
      <c r="Z45" s="410"/>
      <c r="AA45" s="410"/>
      <c r="AB45" s="410"/>
      <c r="AC45" s="410"/>
    </row>
    <row r="46" spans="2:34" ht="20.100000000000001" customHeight="1" x14ac:dyDescent="0.3">
      <c r="J46" s="108"/>
      <c r="K46" s="108"/>
      <c r="L46" s="108"/>
      <c r="M46" s="108"/>
      <c r="N46" s="108"/>
      <c r="O46" s="108"/>
      <c r="P46" s="108"/>
      <c r="Q46" s="108"/>
      <c r="R46" s="108"/>
      <c r="S46" s="108"/>
      <c r="T46" s="108"/>
      <c r="U46" s="108"/>
      <c r="V46" s="108"/>
      <c r="W46" s="108"/>
      <c r="X46" s="108"/>
      <c r="Z46" s="410"/>
      <c r="AA46" s="410"/>
      <c r="AB46" s="410"/>
      <c r="AC46" s="410"/>
      <c r="AD46" s="390"/>
      <c r="AE46" s="390"/>
      <c r="AF46" s="390"/>
      <c r="AG46" s="390"/>
      <c r="AH46" s="390"/>
    </row>
    <row r="47" spans="2:34" ht="20.100000000000001" customHeight="1" x14ac:dyDescent="0.3">
      <c r="J47" s="108"/>
      <c r="K47" s="108"/>
      <c r="L47" s="108"/>
      <c r="M47" s="108"/>
      <c r="N47" s="108"/>
      <c r="O47" s="108"/>
      <c r="P47" s="108"/>
      <c r="Q47" s="108"/>
      <c r="R47" s="108"/>
      <c r="S47" s="108"/>
      <c r="T47" s="108"/>
      <c r="U47" s="108"/>
      <c r="V47" s="108"/>
      <c r="W47" s="108"/>
      <c r="X47" s="108"/>
      <c r="Z47" s="410"/>
      <c r="AA47" s="410"/>
      <c r="AB47" s="410"/>
      <c r="AC47" s="410"/>
    </row>
    <row r="48" spans="2:34" ht="20.100000000000001" customHeight="1" x14ac:dyDescent="0.3">
      <c r="Z48" s="410"/>
      <c r="AA48" s="410"/>
      <c r="AB48" s="410"/>
      <c r="AC48" s="410"/>
    </row>
  </sheetData>
  <sheetProtection algorithmName="SHA-512" hashValue="0RJ4fHaaa1Q3esC4jq0WwUTVlRhPlJroj3ix0z41jwbNIpKo3NUNisZu2vY2RQIev7UPww2/6gbhdFE9DzJMNA==" saltValue="O0RJnQN7kUjzpK23grSDnA==" spinCount="100000" sheet="1" formatCells="0" formatColumns="0" selectLockedCells="1" sort="0" autoFilter="0"/>
  <mergeCells count="175">
    <mergeCell ref="Z48:AC48"/>
    <mergeCell ref="I37:Y37"/>
    <mergeCell ref="I38:Y38"/>
    <mergeCell ref="C33:H33"/>
    <mergeCell ref="C36:H36"/>
    <mergeCell ref="C39:H39"/>
    <mergeCell ref="B38:H38"/>
    <mergeCell ref="B37:H37"/>
    <mergeCell ref="I40:K40"/>
    <mergeCell ref="AA35:AC36"/>
    <mergeCell ref="W35:Z36"/>
    <mergeCell ref="S35:V36"/>
    <mergeCell ref="Q35:R36"/>
    <mergeCell ref="M35:P36"/>
    <mergeCell ref="I35:L36"/>
    <mergeCell ref="Z47:AC47"/>
    <mergeCell ref="C35:H35"/>
    <mergeCell ref="W33:Z34"/>
    <mergeCell ref="S33:V34"/>
    <mergeCell ref="X39:AB39"/>
    <mergeCell ref="X40:AB40"/>
    <mergeCell ref="X41:AB41"/>
    <mergeCell ref="X42:AB42"/>
    <mergeCell ref="X43:AB43"/>
    <mergeCell ref="Z46:AC46"/>
    <mergeCell ref="Z44:AC44"/>
    <mergeCell ref="Z45:AC45"/>
    <mergeCell ref="AA21:AC22"/>
    <mergeCell ref="B14:F14"/>
    <mergeCell ref="G14:N14"/>
    <mergeCell ref="V14:X14"/>
    <mergeCell ref="B25:B26"/>
    <mergeCell ref="B23:B24"/>
    <mergeCell ref="B21:B22"/>
    <mergeCell ref="B19:B20"/>
    <mergeCell ref="B17:B18"/>
    <mergeCell ref="B35:B36"/>
    <mergeCell ref="C17:H17"/>
    <mergeCell ref="C19:H19"/>
    <mergeCell ref="C18:H18"/>
    <mergeCell ref="C27:H27"/>
    <mergeCell ref="AA23:AC24"/>
    <mergeCell ref="W23:Z24"/>
    <mergeCell ref="Q17:R18"/>
    <mergeCell ref="M17:P18"/>
    <mergeCell ref="I17:L18"/>
    <mergeCell ref="AA19:AC20"/>
    <mergeCell ref="C20:H20"/>
    <mergeCell ref="AD33:AG34"/>
    <mergeCell ref="AD17:AG18"/>
    <mergeCell ref="AD21:AG22"/>
    <mergeCell ref="AD31:AG32"/>
    <mergeCell ref="AD44:AH44"/>
    <mergeCell ref="AD42:AH42"/>
    <mergeCell ref="AD46:AH46"/>
    <mergeCell ref="AD43:AH43"/>
    <mergeCell ref="AH17:AH18"/>
    <mergeCell ref="AH19:AH20"/>
    <mergeCell ref="AH21:AH22"/>
    <mergeCell ref="AH23:AH24"/>
    <mergeCell ref="AH25:AH26"/>
    <mergeCell ref="AH27:AH28"/>
    <mergeCell ref="AH29:AH30"/>
    <mergeCell ref="AD19:AG20"/>
    <mergeCell ref="AD41:AH41"/>
    <mergeCell ref="AH35:AH36"/>
    <mergeCell ref="AD37:AH37"/>
    <mergeCell ref="AD38:AH38"/>
    <mergeCell ref="AD39:AH39"/>
    <mergeCell ref="AD40:AH40"/>
    <mergeCell ref="AD35:AG36"/>
    <mergeCell ref="AH31:AH32"/>
    <mergeCell ref="AH33:AH34"/>
    <mergeCell ref="AD23:AG24"/>
    <mergeCell ref="AD27:AG28"/>
    <mergeCell ref="AD2:AG2"/>
    <mergeCell ref="B5:F6"/>
    <mergeCell ref="V5:X7"/>
    <mergeCell ref="Z5:AB5"/>
    <mergeCell ref="G6:H6"/>
    <mergeCell ref="Y6:AG6"/>
    <mergeCell ref="Y7:AG7"/>
    <mergeCell ref="V8:X8"/>
    <mergeCell ref="Y8:AG8"/>
    <mergeCell ref="E2:X3"/>
    <mergeCell ref="Z2:AC2"/>
    <mergeCell ref="AD3:AG3"/>
    <mergeCell ref="C16:H16"/>
    <mergeCell ref="W16:Z16"/>
    <mergeCell ref="S16:V16"/>
    <mergeCell ref="Q16:R16"/>
    <mergeCell ref="M16:P16"/>
    <mergeCell ref="V11:X11"/>
    <mergeCell ref="V9:X9"/>
    <mergeCell ref="Y11:AB11"/>
    <mergeCell ref="AC11:AD11"/>
    <mergeCell ref="AD16:AG16"/>
    <mergeCell ref="AA16:AC16"/>
    <mergeCell ref="I16:L16"/>
    <mergeCell ref="Y9:AF9"/>
    <mergeCell ref="V10:X10"/>
    <mergeCell ref="Y10:AG10"/>
    <mergeCell ref="V13:X13"/>
    <mergeCell ref="V12:X12"/>
    <mergeCell ref="AC12:AD12"/>
    <mergeCell ref="Y12:AB12"/>
    <mergeCell ref="AE11:AH11"/>
    <mergeCell ref="AE12:AH12"/>
    <mergeCell ref="Y13:AH13"/>
    <mergeCell ref="Y14:AH14"/>
    <mergeCell ref="AD29:AG30"/>
    <mergeCell ref="W19:Z20"/>
    <mergeCell ref="S19:V20"/>
    <mergeCell ref="Q19:R20"/>
    <mergeCell ref="M19:P20"/>
    <mergeCell ref="I19:L20"/>
    <mergeCell ref="AA17:AC18"/>
    <mergeCell ref="W17:Z18"/>
    <mergeCell ref="S17:V18"/>
    <mergeCell ref="S21:V22"/>
    <mergeCell ref="Q23:R24"/>
    <mergeCell ref="M23:P24"/>
    <mergeCell ref="I23:L24"/>
    <mergeCell ref="AD25:AG26"/>
    <mergeCell ref="AA25:AC26"/>
    <mergeCell ref="W25:Z26"/>
    <mergeCell ref="S25:V26"/>
    <mergeCell ref="Q25:R26"/>
    <mergeCell ref="M25:P26"/>
    <mergeCell ref="I25:L26"/>
    <mergeCell ref="Q21:R22"/>
    <mergeCell ref="M21:P22"/>
    <mergeCell ref="I21:L22"/>
    <mergeCell ref="AA29:AC30"/>
    <mergeCell ref="AA27:AC28"/>
    <mergeCell ref="W27:Z28"/>
    <mergeCell ref="S27:V28"/>
    <mergeCell ref="W21:Z22"/>
    <mergeCell ref="C29:H29"/>
    <mergeCell ref="C21:H21"/>
    <mergeCell ref="C23:H23"/>
    <mergeCell ref="C25:H25"/>
    <mergeCell ref="C30:H30"/>
    <mergeCell ref="C28:H28"/>
    <mergeCell ref="C26:H26"/>
    <mergeCell ref="C24:H24"/>
    <mergeCell ref="C22:H22"/>
    <mergeCell ref="I29:L30"/>
    <mergeCell ref="S23:V24"/>
    <mergeCell ref="B27:B28"/>
    <mergeCell ref="Q33:R34"/>
    <mergeCell ref="M33:P34"/>
    <mergeCell ref="I33:L34"/>
    <mergeCell ref="Q31:R32"/>
    <mergeCell ref="M31:P32"/>
    <mergeCell ref="C34:H34"/>
    <mergeCell ref="C32:H32"/>
    <mergeCell ref="Q27:R28"/>
    <mergeCell ref="M27:P28"/>
    <mergeCell ref="I27:L28"/>
    <mergeCell ref="Q29:R30"/>
    <mergeCell ref="M29:P30"/>
    <mergeCell ref="C31:H31"/>
    <mergeCell ref="Z38:AB38"/>
    <mergeCell ref="Z37:AB37"/>
    <mergeCell ref="AA31:AC32"/>
    <mergeCell ref="W31:Z32"/>
    <mergeCell ref="S31:V32"/>
    <mergeCell ref="I31:L32"/>
    <mergeCell ref="AA33:AC34"/>
    <mergeCell ref="B31:B32"/>
    <mergeCell ref="B29:B30"/>
    <mergeCell ref="B33:B34"/>
    <mergeCell ref="W29:Z30"/>
    <mergeCell ref="S29:V30"/>
  </mergeCells>
  <phoneticPr fontId="1"/>
  <printOptions horizontalCentered="1"/>
  <pageMargins left="0.51181102362204722" right="0.51181102362204722" top="0.55118110236220474" bottom="0.55118110236220474" header="0.31496062992125984" footer="0.31496062992125984"/>
  <pageSetup paperSize="9" scale="61" orientation="landscape" blackAndWhite="1" r:id="rId1"/>
  <headerFooter>
    <oddHeader>&amp;R自動入力用</oddHead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A8E6D5-B942-491F-86AA-E50E309F3146}">
  <sheetPr codeName="Sheet15">
    <tabColor theme="5" tint="0.79998168889431442"/>
    <pageSetUpPr fitToPage="1"/>
  </sheetPr>
  <dimension ref="A1:Y37"/>
  <sheetViews>
    <sheetView showGridLines="0" showZeros="0" view="pageBreakPreview" zoomScaleNormal="85" zoomScaleSheetLayoutView="100" workbookViewId="0">
      <pane ySplit="1" topLeftCell="A2" activePane="bottomLeft" state="frozen"/>
      <selection activeCell="E49" sqref="E49:F49"/>
      <selection pane="bottomLeft" activeCell="AB17" sqref="AB17"/>
    </sheetView>
  </sheetViews>
  <sheetFormatPr defaultColWidth="4" defaultRowHeight="20.100000000000001" customHeight="1" x14ac:dyDescent="0.3"/>
  <cols>
    <col min="1" max="20" width="4" style="90"/>
    <col min="21" max="21" width="5.26953125" style="90" customWidth="1"/>
    <col min="22" max="23" width="4" style="90"/>
    <col min="24" max="24" width="5.26953125" style="90" customWidth="1"/>
    <col min="25" max="16384" width="4" style="90"/>
  </cols>
  <sheetData>
    <row r="1" spans="1:25" ht="37.799999999999997" customHeight="1" x14ac:dyDescent="0.3"/>
    <row r="2" spans="1:25" ht="20.100000000000001" customHeight="1" x14ac:dyDescent="0.3">
      <c r="Q2" s="412" t="s">
        <v>28</v>
      </c>
      <c r="R2" s="412"/>
      <c r="S2" s="412"/>
      <c r="T2" s="412"/>
      <c r="U2" s="796" t="str">
        <f t="array" ref="U2">IF('基本情報(必須)'!D19:E19="","",'基本情報(必須)'!D19:E19)</f>
        <v/>
      </c>
      <c r="V2" s="796"/>
      <c r="W2" s="796"/>
      <c r="X2" s="796"/>
    </row>
    <row r="3" spans="1:25" ht="20.100000000000001" customHeight="1" x14ac:dyDescent="0.3">
      <c r="B3" s="770" t="s">
        <v>219</v>
      </c>
      <c r="C3" s="770"/>
      <c r="D3" s="770"/>
      <c r="E3" s="770"/>
      <c r="F3" s="770"/>
      <c r="G3" s="770"/>
      <c r="H3" s="770"/>
      <c r="I3" s="770"/>
      <c r="J3" s="770"/>
      <c r="K3" s="770"/>
      <c r="L3" s="770"/>
      <c r="M3" s="770"/>
      <c r="N3" s="770"/>
      <c r="O3" s="770"/>
      <c r="P3" s="770"/>
      <c r="Q3" s="770"/>
      <c r="R3" s="92"/>
      <c r="S3" s="92"/>
      <c r="T3" s="92"/>
      <c r="U3" s="771"/>
      <c r="V3" s="771"/>
      <c r="W3" s="771"/>
      <c r="X3" s="771"/>
      <c r="Y3" s="93"/>
    </row>
    <row r="4" spans="1:25" ht="20.100000000000001" customHeight="1" x14ac:dyDescent="0.3">
      <c r="A4" s="93"/>
      <c r="B4" s="770"/>
      <c r="C4" s="770"/>
      <c r="D4" s="770"/>
      <c r="E4" s="770"/>
      <c r="F4" s="770"/>
      <c r="G4" s="770"/>
      <c r="H4" s="770"/>
      <c r="I4" s="770"/>
      <c r="J4" s="770"/>
      <c r="K4" s="770"/>
      <c r="L4" s="770"/>
      <c r="M4" s="770"/>
      <c r="N4" s="770"/>
      <c r="O4" s="770"/>
      <c r="P4" s="770"/>
      <c r="Q4" s="770"/>
      <c r="R4" s="92"/>
      <c r="S4" s="92"/>
      <c r="T4" s="92"/>
      <c r="U4" s="92"/>
      <c r="V4" s="92"/>
      <c r="W4" s="92"/>
      <c r="X4" s="92"/>
      <c r="Y4" s="93"/>
    </row>
    <row r="6" spans="1:25" ht="20.100000000000001" customHeight="1" x14ac:dyDescent="0.3">
      <c r="B6" s="797" t="s">
        <v>29</v>
      </c>
      <c r="C6" s="797"/>
      <c r="D6" s="797"/>
      <c r="E6" s="797"/>
      <c r="F6" s="797"/>
      <c r="M6" s="377" t="s">
        <v>3</v>
      </c>
      <c r="N6" s="378"/>
      <c r="O6" s="378"/>
      <c r="P6" s="95" t="s">
        <v>33</v>
      </c>
      <c r="Q6" s="381" t="str">
        <f t="array" ref="Q6">IF('基本情報(必須)'!$D$4:$E$4="","",'基本情報(必須)'!$D$4:$E$4)</f>
        <v>111-1111</v>
      </c>
      <c r="R6" s="381"/>
      <c r="S6" s="381"/>
      <c r="T6" s="80"/>
      <c r="U6" s="80"/>
      <c r="V6" s="80"/>
      <c r="W6" s="80"/>
      <c r="X6" s="96"/>
    </row>
    <row r="7" spans="1:25" ht="20.100000000000001" customHeight="1" x14ac:dyDescent="0.2">
      <c r="B7" s="798"/>
      <c r="C7" s="798"/>
      <c r="D7" s="798"/>
      <c r="E7" s="798"/>
      <c r="F7" s="798"/>
      <c r="G7" s="795" t="s">
        <v>30</v>
      </c>
      <c r="H7" s="795"/>
      <c r="M7" s="379"/>
      <c r="N7" s="380"/>
      <c r="O7" s="380"/>
      <c r="P7" s="349" t="str">
        <f t="array" ref="P7">IF('基本情報(必須)'!$D$5:$E$5="","",'基本情報(必須)'!$D$5:$E$5)</f>
        <v>三重県鈴鹿市●●町●丁目●-●</v>
      </c>
      <c r="Q7" s="349"/>
      <c r="R7" s="349"/>
      <c r="S7" s="349"/>
      <c r="T7" s="349"/>
      <c r="U7" s="349"/>
      <c r="V7" s="349"/>
      <c r="W7" s="349"/>
      <c r="X7" s="540"/>
    </row>
    <row r="8" spans="1:25" ht="20.100000000000001" customHeight="1" x14ac:dyDescent="0.3">
      <c r="M8" s="379"/>
      <c r="N8" s="380"/>
      <c r="O8" s="380"/>
      <c r="P8" s="349" t="str">
        <f t="array" ref="P8">IF('基本情報(必須)'!$D$6:$E$6="","",'基本情報(必須)'!$D$6:$E$6)</f>
        <v>鈴鹿ビル1階</v>
      </c>
      <c r="Q8" s="349"/>
      <c r="R8" s="349"/>
      <c r="S8" s="349"/>
      <c r="T8" s="349"/>
      <c r="U8" s="349"/>
      <c r="V8" s="349"/>
      <c r="W8" s="349"/>
      <c r="X8" s="540"/>
    </row>
    <row r="9" spans="1:25" ht="20.100000000000001" customHeight="1" x14ac:dyDescent="0.3">
      <c r="M9" s="379" t="s">
        <v>31</v>
      </c>
      <c r="N9" s="380"/>
      <c r="O9" s="380"/>
      <c r="P9" s="349" t="str">
        <f t="array" ref="P9">IF('基本情報(必須)'!$D$3:$E$3="","",'基本情報(必須)'!$D$3:$E$3)</f>
        <v>株式会社●●</v>
      </c>
      <c r="Q9" s="349"/>
      <c r="R9" s="349"/>
      <c r="S9" s="349"/>
      <c r="T9" s="349"/>
      <c r="U9" s="349"/>
      <c r="V9" s="349"/>
      <c r="W9" s="349"/>
      <c r="X9" s="540"/>
    </row>
    <row r="10" spans="1:25" ht="20.100000000000001" customHeight="1" x14ac:dyDescent="0.3">
      <c r="M10" s="379" t="s">
        <v>4</v>
      </c>
      <c r="N10" s="380"/>
      <c r="O10" s="380"/>
      <c r="P10" s="349" t="str">
        <f t="array" ref="P10">IF('基本情報(必須)'!$D$7:$E$7="","",'基本情報(必須)'!$D$7:$E$7)</f>
        <v>代表取締役　鈴鹿　一郎</v>
      </c>
      <c r="Q10" s="349"/>
      <c r="R10" s="349"/>
      <c r="S10" s="349"/>
      <c r="T10" s="349"/>
      <c r="U10" s="349"/>
      <c r="V10" s="349"/>
      <c r="W10" s="349"/>
      <c r="X10" s="99"/>
    </row>
    <row r="11" spans="1:25" ht="20.100000000000001" customHeight="1" x14ac:dyDescent="0.3">
      <c r="M11" s="350" t="s">
        <v>32</v>
      </c>
      <c r="N11" s="351"/>
      <c r="O11" s="351"/>
      <c r="P11" s="352" t="str">
        <f t="array" ref="P11">IF('基本情報(必須)'!$D$8:$E$8="","",'基本情報(必須)'!$D$8:$E$8)</f>
        <v>T0000000000000</v>
      </c>
      <c r="Q11" s="352"/>
      <c r="R11" s="352"/>
      <c r="S11" s="352"/>
      <c r="T11" s="352"/>
      <c r="U11" s="352"/>
      <c r="V11" s="352"/>
      <c r="W11" s="352"/>
      <c r="X11" s="371"/>
    </row>
    <row r="12" spans="1:25" ht="20.100000000000001" customHeight="1" x14ac:dyDescent="0.3">
      <c r="M12" s="353" t="s">
        <v>56</v>
      </c>
      <c r="N12" s="354"/>
      <c r="O12" s="355"/>
      <c r="P12" s="367" t="str">
        <f t="array" ref="P12">IF('基本情報(必須)'!$D$11:$E$11="","",'基本情報(必須)'!$D$11:$E$11)</f>
        <v>■■銀行</v>
      </c>
      <c r="Q12" s="368"/>
      <c r="R12" s="368"/>
      <c r="S12" s="369"/>
      <c r="T12" s="356" t="str">
        <f t="array" ref="T12">IF('基本情報(必須)'!$D$13:$E$13="","",'基本情報(必須)'!$D$13:$E$13)</f>
        <v>普通</v>
      </c>
      <c r="U12" s="357"/>
      <c r="V12" s="367" t="str">
        <f t="array" ref="V12">IF('基本情報(必須)'!$D$12:$E$12="","",'基本情報(必須)'!$D$12:$E$12)</f>
        <v>■■■支店</v>
      </c>
      <c r="W12" s="368"/>
      <c r="X12" s="369"/>
    </row>
    <row r="13" spans="1:25" ht="20.100000000000001" customHeight="1" x14ac:dyDescent="0.3">
      <c r="M13" s="353" t="s">
        <v>280</v>
      </c>
      <c r="N13" s="354"/>
      <c r="O13" s="355"/>
      <c r="P13" s="367" t="str">
        <f t="array" ref="P13">IF('基本情報(必須)'!D13:E13="","",'基本情報(必須)'!$D$13:$E$13)</f>
        <v>普通</v>
      </c>
      <c r="Q13" s="368"/>
      <c r="R13" s="368"/>
      <c r="S13" s="369"/>
      <c r="T13" s="356" t="s">
        <v>281</v>
      </c>
      <c r="U13" s="357"/>
      <c r="V13" s="364">
        <f t="array" ref="V13">IF('基本情報(必須)'!D14:E14="","",'基本情報(必須)'!D14:E14)</f>
        <v>1234567</v>
      </c>
      <c r="W13" s="365"/>
      <c r="X13" s="366"/>
    </row>
    <row r="14" spans="1:25" ht="20.100000000000001" customHeight="1" x14ac:dyDescent="0.3">
      <c r="M14" s="353" t="s">
        <v>57</v>
      </c>
      <c r="N14" s="354"/>
      <c r="O14" s="355"/>
      <c r="P14" s="367" t="str">
        <f t="array" ref="P14">IF('基本情報(必須)'!$D$15:$E$15="","",'基本情報(必須)'!$D$15:$E$15)</f>
        <v>株式会社●●</v>
      </c>
      <c r="Q14" s="368"/>
      <c r="R14" s="368"/>
      <c r="S14" s="368"/>
      <c r="T14" s="368"/>
      <c r="U14" s="368"/>
      <c r="V14" s="368"/>
      <c r="W14" s="368"/>
      <c r="X14" s="369"/>
    </row>
    <row r="15" spans="1:25" ht="19.8" customHeight="1" x14ac:dyDescent="0.3">
      <c r="B15" s="749" t="s">
        <v>250</v>
      </c>
      <c r="C15" s="750"/>
      <c r="D15" s="750"/>
      <c r="E15" s="751"/>
      <c r="F15" s="754" t="str">
        <f>IF($H$15="","",INDEX(リスト!$C$3:$D$55,MATCH($H$15,リスト!$C$3:$C$55,0),2))</f>
        <v/>
      </c>
      <c r="G15" s="755"/>
      <c r="H15" s="757" t="str">
        <f>IFERROR(INDEX('基本情報(必須)'!$C$24:$L$38,MATCH(設定シート!$C$10,'基本情報(必須)'!$H$24:$H$38,0),2)&amp;"","")</f>
        <v/>
      </c>
      <c r="I15" s="757"/>
      <c r="J15" s="757"/>
      <c r="K15" s="758"/>
      <c r="M15" s="353" t="s">
        <v>86</v>
      </c>
      <c r="N15" s="354"/>
      <c r="O15" s="355"/>
      <c r="P15" s="367" t="str">
        <f t="array" ref="P15">IF('基本情報(必須)'!$D$16:$E$16="","",'基本情報(必須)'!$D$16:$E$16)</f>
        <v>ｶ)●●</v>
      </c>
      <c r="Q15" s="368"/>
      <c r="R15" s="368"/>
      <c r="S15" s="368"/>
      <c r="T15" s="368"/>
      <c r="U15" s="368"/>
      <c r="V15" s="368"/>
      <c r="W15" s="368"/>
      <c r="X15" s="369"/>
    </row>
    <row r="16" spans="1:25" ht="12.6" customHeight="1" x14ac:dyDescent="0.3">
      <c r="B16" s="388"/>
      <c r="C16" s="752"/>
      <c r="D16" s="752"/>
      <c r="E16" s="753"/>
      <c r="F16" s="756"/>
      <c r="G16" s="384"/>
      <c r="H16" s="362"/>
      <c r="I16" s="362"/>
      <c r="J16" s="362"/>
      <c r="K16" s="363"/>
    </row>
    <row r="17" spans="2:24" ht="30" customHeight="1" x14ac:dyDescent="0.3">
      <c r="B17" s="772" t="s">
        <v>35</v>
      </c>
      <c r="C17" s="773"/>
      <c r="D17" s="773"/>
      <c r="E17" s="773"/>
      <c r="F17" s="773" t="s">
        <v>55</v>
      </c>
      <c r="G17" s="773"/>
      <c r="H17" s="773"/>
      <c r="I17" s="773"/>
      <c r="J17" s="773" t="s">
        <v>75</v>
      </c>
      <c r="K17" s="773"/>
      <c r="L17" s="773"/>
      <c r="M17" s="773"/>
      <c r="N17" s="773"/>
      <c r="O17" s="773"/>
      <c r="P17" s="773"/>
      <c r="Q17" s="773"/>
      <c r="R17" s="774" t="s">
        <v>60</v>
      </c>
      <c r="S17" s="774"/>
      <c r="T17" s="774"/>
      <c r="U17" s="774"/>
      <c r="V17" s="774" t="s">
        <v>40</v>
      </c>
      <c r="W17" s="774"/>
      <c r="X17" s="799"/>
    </row>
    <row r="18" spans="2:24" ht="30" customHeight="1" x14ac:dyDescent="0.3">
      <c r="B18" s="762">
        <f>IF(ISERROR('②出面明細書（指定様式_労務）'!$E$9),,('②出面明細書（指定様式_労務）'!$E$9))</f>
        <v>0</v>
      </c>
      <c r="C18" s="763"/>
      <c r="D18" s="763"/>
      <c r="E18" s="763"/>
      <c r="F18" s="763">
        <f>IF(ISERROR('②出面明細書（指定様式_労務）'!$E$10),,('②出面明細書（指定様式_労務）'!$E$10))</f>
        <v>0</v>
      </c>
      <c r="G18" s="763"/>
      <c r="H18" s="763"/>
      <c r="I18" s="763"/>
      <c r="J18" s="763">
        <f>IF(ISERROR('②出面明細書（指定様式_労務）'!$E$8),,('②出面明細書（指定様式_労務）'!$E$8))</f>
        <v>0</v>
      </c>
      <c r="K18" s="763"/>
      <c r="L18" s="763"/>
      <c r="M18" s="763"/>
      <c r="N18" s="763"/>
      <c r="O18" s="763"/>
      <c r="P18" s="763"/>
      <c r="Q18" s="763"/>
      <c r="R18" s="764">
        <f>IF(ISERROR('②出面明細書（指定様式_労務）'!$E$58),,('②出面明細書（指定様式_労務）'!$E$58))</f>
        <v>0</v>
      </c>
      <c r="S18" s="764"/>
      <c r="T18" s="764"/>
      <c r="U18" s="764"/>
      <c r="V18" s="763">
        <f>IF(ISERROR('②出面明細書（指定様式_労務）'!$E$11),,('②出面明細書（指定様式_労務）'!$E$11))</f>
        <v>0</v>
      </c>
      <c r="W18" s="763"/>
      <c r="X18" s="765"/>
    </row>
    <row r="19" spans="2:24" ht="30" customHeight="1" x14ac:dyDescent="0.3">
      <c r="B19" s="762">
        <f>IF(ISERROR('②出面明細書（指定様式_労務）'!$I$9),,('②出面明細書（指定様式_労務）'!$I$9))</f>
        <v>0</v>
      </c>
      <c r="C19" s="763"/>
      <c r="D19" s="763"/>
      <c r="E19" s="763"/>
      <c r="F19" s="763">
        <f>IF(ISERROR('②出面明細書（指定様式_労務）'!$I$10),,('②出面明細書（指定様式_労務）'!$I$10))</f>
        <v>0</v>
      </c>
      <c r="G19" s="763"/>
      <c r="H19" s="763"/>
      <c r="I19" s="763"/>
      <c r="J19" s="763">
        <f>IF(ISERROR('②出面明細書（指定様式_労務）'!$I$8),,('②出面明細書（指定様式_労務）'!$I$8))</f>
        <v>0</v>
      </c>
      <c r="K19" s="763"/>
      <c r="L19" s="763"/>
      <c r="M19" s="763"/>
      <c r="N19" s="763"/>
      <c r="O19" s="763"/>
      <c r="P19" s="763"/>
      <c r="Q19" s="763"/>
      <c r="R19" s="764">
        <f>IF(ISERROR('②出面明細書（指定様式_労務）'!$I$58),,('②出面明細書（指定様式_労務）'!$I$58))</f>
        <v>0</v>
      </c>
      <c r="S19" s="764"/>
      <c r="T19" s="764"/>
      <c r="U19" s="764"/>
      <c r="V19" s="763">
        <f>IF(ISERROR('②出面明細書（指定様式_労務）'!$I$11),,('②出面明細書（指定様式_労務）'!$I$11))</f>
        <v>0</v>
      </c>
      <c r="W19" s="763"/>
      <c r="X19" s="765"/>
    </row>
    <row r="20" spans="2:24" ht="30" customHeight="1" x14ac:dyDescent="0.3">
      <c r="B20" s="762">
        <f>IF(ISERROR('②出面明細書（指定様式_労務）'!$M$9),,('②出面明細書（指定様式_労務）'!$M$9))</f>
        <v>0</v>
      </c>
      <c r="C20" s="763"/>
      <c r="D20" s="763"/>
      <c r="E20" s="763"/>
      <c r="F20" s="763">
        <f>IF(ISERROR('②出面明細書（指定様式_労務）'!$M$10),,('②出面明細書（指定様式_労務）'!$M$10))</f>
        <v>0</v>
      </c>
      <c r="G20" s="763"/>
      <c r="H20" s="763"/>
      <c r="I20" s="763"/>
      <c r="J20" s="763">
        <f>IF(ISERROR('②出面明細書（指定様式_労務）'!$M$8),,('②出面明細書（指定様式_労務）'!$M$8))</f>
        <v>0</v>
      </c>
      <c r="K20" s="763"/>
      <c r="L20" s="763"/>
      <c r="M20" s="763"/>
      <c r="N20" s="763"/>
      <c r="O20" s="763"/>
      <c r="P20" s="763"/>
      <c r="Q20" s="763"/>
      <c r="R20" s="764">
        <f>IF(ISERROR('②出面明細書（指定様式_労務）'!$M$58),,('②出面明細書（指定様式_労務）'!$M$58))</f>
        <v>0</v>
      </c>
      <c r="S20" s="764"/>
      <c r="T20" s="764"/>
      <c r="U20" s="764"/>
      <c r="V20" s="763">
        <f>IF(ISERROR('②出面明細書（指定様式_労務）'!$M$11),,('②出面明細書（指定様式_労務）'!$M$11))</f>
        <v>0</v>
      </c>
      <c r="W20" s="763"/>
      <c r="X20" s="765"/>
    </row>
    <row r="21" spans="2:24" ht="30" customHeight="1" x14ac:dyDescent="0.3">
      <c r="B21" s="762">
        <f>IF(ISERROR('②出面明細書（指定様式_労務）'!$Q$9),,('②出面明細書（指定様式_労務）'!$Q$9))</f>
        <v>0</v>
      </c>
      <c r="C21" s="763"/>
      <c r="D21" s="763"/>
      <c r="E21" s="763"/>
      <c r="F21" s="763">
        <f>IF(ISERROR('②出面明細書（指定様式_労務）'!$Q$10),,('②出面明細書（指定様式_労務）'!$Q$10))</f>
        <v>0</v>
      </c>
      <c r="G21" s="763"/>
      <c r="H21" s="763"/>
      <c r="I21" s="763"/>
      <c r="J21" s="763">
        <f>IF(ISERROR('②出面明細書（指定様式_労務）'!$Q$8),,('②出面明細書（指定様式_労務）'!$Q$8))</f>
        <v>0</v>
      </c>
      <c r="K21" s="763"/>
      <c r="L21" s="763"/>
      <c r="M21" s="763"/>
      <c r="N21" s="763"/>
      <c r="O21" s="763"/>
      <c r="P21" s="763"/>
      <c r="Q21" s="763"/>
      <c r="R21" s="764">
        <f>IF(ISERROR('②出面明細書（指定様式_労務）'!$Q$58),,('②出面明細書（指定様式_労務）'!$Q$58))</f>
        <v>0</v>
      </c>
      <c r="S21" s="764"/>
      <c r="T21" s="764"/>
      <c r="U21" s="764"/>
      <c r="V21" s="763">
        <f>IF(ISERROR('②出面明細書（指定様式_労務）'!$Q$11),,('②出面明細書（指定様式_労務）'!$Q$11))</f>
        <v>0</v>
      </c>
      <c r="W21" s="763"/>
      <c r="X21" s="765"/>
    </row>
    <row r="22" spans="2:24" ht="30" customHeight="1" x14ac:dyDescent="0.3">
      <c r="B22" s="766">
        <f>IF(ISERROR('②出面明細書（指定様式_労務）'!J$9),,('②出面明細書（指定様式_労務）'!$U$9))</f>
        <v>0</v>
      </c>
      <c r="C22" s="359"/>
      <c r="D22" s="359"/>
      <c r="E22" s="767"/>
      <c r="F22" s="358">
        <f>IF(ISERROR('②出面明細書（指定様式_労務）'!$U$10),,('②出面明細書（指定様式_労務）'!$U$10))</f>
        <v>0</v>
      </c>
      <c r="G22" s="359"/>
      <c r="H22" s="359"/>
      <c r="I22" s="767"/>
      <c r="J22" s="358">
        <f>IF(ISERROR('②出面明細書（指定様式_労務）'!$U$8),,('②出面明細書（指定様式_労務）'!$U$8))</f>
        <v>0</v>
      </c>
      <c r="K22" s="359"/>
      <c r="L22" s="359"/>
      <c r="M22" s="359"/>
      <c r="N22" s="359"/>
      <c r="O22" s="359"/>
      <c r="P22" s="359"/>
      <c r="Q22" s="767"/>
      <c r="R22" s="759">
        <f>IF(ISERROR('②出面明細書（指定様式_労務）'!$U$58),,('②出面明細書（指定様式_労務）'!$U$58))</f>
        <v>0</v>
      </c>
      <c r="S22" s="760"/>
      <c r="T22" s="760"/>
      <c r="U22" s="761"/>
      <c r="V22" s="358">
        <f>IF(ISERROR('②出面明細書（指定様式_労務）'!$U$11),,('②出面明細書（指定様式_労務）'!$U$11))</f>
        <v>0</v>
      </c>
      <c r="W22" s="359"/>
      <c r="X22" s="360"/>
    </row>
    <row r="23" spans="2:24" ht="30" customHeight="1" x14ac:dyDescent="0.3">
      <c r="B23" s="766">
        <f>IF(ISERROR('②出面明細書（指定様式_労務）'!$Y$9),,('②出面明細書（指定様式_労務）'!$Y$9))</f>
        <v>0</v>
      </c>
      <c r="C23" s="359"/>
      <c r="D23" s="359"/>
      <c r="E23" s="767"/>
      <c r="F23" s="358">
        <f>IF(ISERROR('②出面明細書（指定様式_労務）'!$Y$10),,('②出面明細書（指定様式_労務）'!$Y$10))</f>
        <v>0</v>
      </c>
      <c r="G23" s="359"/>
      <c r="H23" s="359"/>
      <c r="I23" s="767"/>
      <c r="J23" s="358">
        <f>IF(ISERROR('②出面明細書（指定様式_労務）'!$Y$8),,('②出面明細書（指定様式_労務）'!$Y$8))</f>
        <v>0</v>
      </c>
      <c r="K23" s="359"/>
      <c r="L23" s="359"/>
      <c r="M23" s="359"/>
      <c r="N23" s="359"/>
      <c r="O23" s="359"/>
      <c r="P23" s="359"/>
      <c r="Q23" s="767"/>
      <c r="R23" s="759">
        <f>IF(ISERROR('②出面明細書（指定様式_労務）'!$Y$58),,('②出面明細書（指定様式_労務）'!$Y$58))</f>
        <v>0</v>
      </c>
      <c r="S23" s="760"/>
      <c r="T23" s="760"/>
      <c r="U23" s="761"/>
      <c r="V23" s="358">
        <f>IF(ISERROR('②出面明細書（指定様式_労務）'!$Y$11),,('②出面明細書（指定様式_労務）'!$Y$11))</f>
        <v>0</v>
      </c>
      <c r="W23" s="359"/>
      <c r="X23" s="360"/>
    </row>
    <row r="24" spans="2:24" ht="30" customHeight="1" x14ac:dyDescent="0.3">
      <c r="B24" s="766">
        <f>IF(ISERROR('②出面明細書（指定様式_労務）'!$AC$9),,('②出面明細書（指定様式_労務）'!$AC$9))</f>
        <v>0</v>
      </c>
      <c r="C24" s="359"/>
      <c r="D24" s="359"/>
      <c r="E24" s="767"/>
      <c r="F24" s="358">
        <f>IF(ISERROR('②出面明細書（指定様式_労務）'!$AC$10),,('②出面明細書（指定様式_労務）'!$AC$10))</f>
        <v>0</v>
      </c>
      <c r="G24" s="359"/>
      <c r="H24" s="359"/>
      <c r="I24" s="767"/>
      <c r="J24" s="358">
        <f>IF(ISERROR('②出面明細書（指定様式_労務）'!$AC$8),,('②出面明細書（指定様式_労務）'!$AC$8))</f>
        <v>0</v>
      </c>
      <c r="K24" s="359"/>
      <c r="L24" s="359"/>
      <c r="M24" s="359"/>
      <c r="N24" s="359"/>
      <c r="O24" s="359"/>
      <c r="P24" s="359"/>
      <c r="Q24" s="767"/>
      <c r="R24" s="759">
        <f>IF(ISERROR('②出面明細書（指定様式_労務）'!$AC$58),,('②出面明細書（指定様式_労務）'!$AC$58))</f>
        <v>0</v>
      </c>
      <c r="S24" s="760"/>
      <c r="T24" s="760"/>
      <c r="U24" s="761"/>
      <c r="V24" s="358">
        <f>IF(ISERROR('②出面明細書（指定様式_労務）'!$AC$11),,('②出面明細書（指定様式_労務）'!$AC$11))</f>
        <v>0</v>
      </c>
      <c r="W24" s="359"/>
      <c r="X24" s="360"/>
    </row>
    <row r="25" spans="2:24" ht="30" customHeight="1" x14ac:dyDescent="0.3">
      <c r="B25" s="766">
        <f>IF(ISERROR('②出面明細書（指定様式_労務）'!$AG$9),,('②出面明細書（指定様式_労務）'!$AG$9))</f>
        <v>0</v>
      </c>
      <c r="C25" s="359"/>
      <c r="D25" s="359"/>
      <c r="E25" s="767"/>
      <c r="F25" s="358">
        <f>IF(ISERROR('②出面明細書（指定様式_労務）'!$AG$10),,('②出面明細書（指定様式_労務）'!$AG$10))</f>
        <v>0</v>
      </c>
      <c r="G25" s="359"/>
      <c r="H25" s="359"/>
      <c r="I25" s="767"/>
      <c r="J25" s="358">
        <f>IF(ISERROR('②出面明細書（指定様式_労務）'!$AG$8),,('②出面明細書（指定様式_労務）'!$AG$8))</f>
        <v>0</v>
      </c>
      <c r="K25" s="359"/>
      <c r="L25" s="359"/>
      <c r="M25" s="359"/>
      <c r="N25" s="359"/>
      <c r="O25" s="359"/>
      <c r="P25" s="359"/>
      <c r="Q25" s="767"/>
      <c r="R25" s="759">
        <f>IF(ISERROR('②出面明細書（指定様式_労務）'!$AG$58),,('②出面明細書（指定様式_労務）'!$AG$58))</f>
        <v>0</v>
      </c>
      <c r="S25" s="760"/>
      <c r="T25" s="760"/>
      <c r="U25" s="761"/>
      <c r="V25" s="358">
        <f>IF(ISERROR('②出面明細書（指定様式_労務）'!$AG$11),,('②出面明細書（指定様式_労務）'!$AG$11))</f>
        <v>0</v>
      </c>
      <c r="W25" s="359"/>
      <c r="X25" s="360"/>
    </row>
    <row r="26" spans="2:24" ht="30" customHeight="1" x14ac:dyDescent="0.3">
      <c r="B26" s="766">
        <f>IF(ISERROR('②出面明細書（指定様式_労務）'!$AK$9),,('②出面明細書（指定様式_労務）'!$AK$9))</f>
        <v>0</v>
      </c>
      <c r="C26" s="359"/>
      <c r="D26" s="359"/>
      <c r="E26" s="767"/>
      <c r="F26" s="358">
        <f>IF(ISERROR('②出面明細書（指定様式_労務）'!$AK$10),,('②出面明細書（指定様式_労務）'!$AK$10))</f>
        <v>0</v>
      </c>
      <c r="G26" s="359"/>
      <c r="H26" s="359"/>
      <c r="I26" s="767"/>
      <c r="J26" s="358">
        <f>IF(ISERROR('②出面明細書（指定様式_労務）'!$AK$8),,('②出面明細書（指定様式_労務）'!$AK$8))</f>
        <v>0</v>
      </c>
      <c r="K26" s="359"/>
      <c r="L26" s="359"/>
      <c r="M26" s="359"/>
      <c r="N26" s="359"/>
      <c r="O26" s="359"/>
      <c r="P26" s="359"/>
      <c r="Q26" s="767"/>
      <c r="R26" s="759">
        <f>IF(ISERROR('②出面明細書（指定様式_労務）'!$AK$58),,('②出面明細書（指定様式_労務）'!$AK$58))</f>
        <v>0</v>
      </c>
      <c r="S26" s="760"/>
      <c r="T26" s="760"/>
      <c r="U26" s="761"/>
      <c r="V26" s="358">
        <f>IF(ISERROR('②出面明細書（指定様式_労務）'!$AK$11),,('②出面明細書（指定様式_労務）'!$AK$11))</f>
        <v>0</v>
      </c>
      <c r="W26" s="359"/>
      <c r="X26" s="360"/>
    </row>
    <row r="27" spans="2:24" ht="30" customHeight="1" x14ac:dyDescent="0.3">
      <c r="B27" s="766">
        <f>IF(ISERROR('②出面明細書（指定様式_労務）'!$AO$9),,('②出面明細書（指定様式_労務）'!$AO$9))</f>
        <v>0</v>
      </c>
      <c r="C27" s="359"/>
      <c r="D27" s="359"/>
      <c r="E27" s="767"/>
      <c r="F27" s="358">
        <f>IF(ISERROR('②出面明細書（指定様式_労務）'!$AO$10),,('②出面明細書（指定様式_労務）'!$AO$10))</f>
        <v>0</v>
      </c>
      <c r="G27" s="359"/>
      <c r="H27" s="359"/>
      <c r="I27" s="767"/>
      <c r="J27" s="358">
        <f>IF(ISERROR('②出面明細書（指定様式_労務）'!$AO$8),,('②出面明細書（指定様式_労務）'!$AO$8))</f>
        <v>0</v>
      </c>
      <c r="K27" s="359"/>
      <c r="L27" s="359"/>
      <c r="M27" s="359"/>
      <c r="N27" s="359"/>
      <c r="O27" s="359"/>
      <c r="P27" s="359"/>
      <c r="Q27" s="767"/>
      <c r="R27" s="759">
        <f>IF(ISERROR('②出面明細書（指定様式_労務）'!$AO$58),,('②出面明細書（指定様式_労務）'!$AO$58))</f>
        <v>0</v>
      </c>
      <c r="S27" s="760"/>
      <c r="T27" s="760"/>
      <c r="U27" s="761"/>
      <c r="V27" s="358">
        <f>IF(ISERROR('②出面明細書（指定様式_労務）'!$AO$11),,('②出面明細書（指定様式_労務）'!$AO$11))</f>
        <v>0</v>
      </c>
      <c r="W27" s="359"/>
      <c r="X27" s="360"/>
    </row>
    <row r="28" spans="2:24" ht="30" customHeight="1" x14ac:dyDescent="0.3">
      <c r="B28" s="766">
        <f>IF(ISERROR('②出面明細書（指定様式_労務）'!$AS$9),,('②出面明細書（指定様式_労務）'!$AS$9))</f>
        <v>0</v>
      </c>
      <c r="C28" s="359"/>
      <c r="D28" s="359"/>
      <c r="E28" s="767"/>
      <c r="F28" s="358">
        <f>IF(ISERROR('②出面明細書（指定様式_労務）'!$AS$10),,('②出面明細書（指定様式_労務）'!$AS$10))</f>
        <v>0</v>
      </c>
      <c r="G28" s="359"/>
      <c r="H28" s="359"/>
      <c r="I28" s="767"/>
      <c r="J28" s="358">
        <f>IF(ISERROR('②出面明細書（指定様式_労務）'!$AS$8),,('②出面明細書（指定様式_労務）'!$AS$8))</f>
        <v>0</v>
      </c>
      <c r="K28" s="359"/>
      <c r="L28" s="359"/>
      <c r="M28" s="359"/>
      <c r="N28" s="359"/>
      <c r="O28" s="359"/>
      <c r="P28" s="359"/>
      <c r="Q28" s="767"/>
      <c r="R28" s="759">
        <f>IF(ISERROR('②出面明細書（指定様式_労務）'!$AS$58),,('②出面明細書（指定様式_労務）'!$AS$58))</f>
        <v>0</v>
      </c>
      <c r="S28" s="760"/>
      <c r="T28" s="760"/>
      <c r="U28" s="761"/>
      <c r="V28" s="358">
        <f>IF(ISERROR('②出面明細書（指定様式_労務）'!$AS$11),,('②出面明細書（指定様式_労務）'!$AS$11))</f>
        <v>0</v>
      </c>
      <c r="W28" s="359"/>
      <c r="X28" s="360"/>
    </row>
    <row r="29" spans="2:24" ht="30" customHeight="1" x14ac:dyDescent="0.3">
      <c r="B29" s="766">
        <f>IF(ISERROR('②出面明細書（指定様式_労務）'!$AW$9),,('②出面明細書（指定様式_労務）'!$AW$9))</f>
        <v>0</v>
      </c>
      <c r="C29" s="359"/>
      <c r="D29" s="359"/>
      <c r="E29" s="767"/>
      <c r="F29" s="358">
        <f>IF(ISERROR('②出面明細書（指定様式_労務）'!$AW$10),,('②出面明細書（指定様式_労務）'!$AW$10))</f>
        <v>0</v>
      </c>
      <c r="G29" s="359"/>
      <c r="H29" s="359"/>
      <c r="I29" s="767"/>
      <c r="J29" s="358">
        <f>IF(ISERROR('②出面明細書（指定様式_労務）'!$AW$8),,('②出面明細書（指定様式_労務）'!$AW$8))</f>
        <v>0</v>
      </c>
      <c r="K29" s="359"/>
      <c r="L29" s="359"/>
      <c r="M29" s="359"/>
      <c r="N29" s="359"/>
      <c r="O29" s="359"/>
      <c r="P29" s="359"/>
      <c r="Q29" s="767"/>
      <c r="R29" s="759">
        <f>IF(ISERROR('②出面明細書（指定様式_労務）'!$AW$58),,('②出面明細書（指定様式_労務）'!$AW$58))</f>
        <v>0</v>
      </c>
      <c r="S29" s="760"/>
      <c r="T29" s="760"/>
      <c r="U29" s="761"/>
      <c r="V29" s="358">
        <f>IF(ISERROR('②出面明細書（指定様式_労務）'!$AW$11),,('②出面明細書（指定様式_労務）'!$AW$11))</f>
        <v>0</v>
      </c>
      <c r="W29" s="359"/>
      <c r="X29" s="360"/>
    </row>
    <row r="30" spans="2:24" ht="30" customHeight="1" x14ac:dyDescent="0.3">
      <c r="B30" s="766">
        <f>IF(ISERROR('②出面明細書（指定様式_労務）'!$BA$9),,('②出面明細書（指定様式_労務）'!$BA$9))</f>
        <v>0</v>
      </c>
      <c r="C30" s="359"/>
      <c r="D30" s="359"/>
      <c r="E30" s="767"/>
      <c r="F30" s="358">
        <f>IF(ISERROR('②出面明細書（指定様式_労務）'!$BA$10),,('②出面明細書（指定様式_労務）'!$BA$10))</f>
        <v>0</v>
      </c>
      <c r="G30" s="359"/>
      <c r="H30" s="359"/>
      <c r="I30" s="767"/>
      <c r="J30" s="358">
        <f>IF(ISERROR('②出面明細書（指定様式_労務）'!$BA$8),,('②出面明細書（指定様式_労務）'!$BA$8))</f>
        <v>0</v>
      </c>
      <c r="K30" s="359"/>
      <c r="L30" s="359"/>
      <c r="M30" s="359"/>
      <c r="N30" s="359"/>
      <c r="O30" s="359"/>
      <c r="P30" s="359"/>
      <c r="Q30" s="767"/>
      <c r="R30" s="759">
        <f>IF(ISERROR('②出面明細書（指定様式_労務）'!$BA$58),,('②出面明細書（指定様式_労務）'!$BA$58))</f>
        <v>0</v>
      </c>
      <c r="S30" s="760"/>
      <c r="T30" s="760"/>
      <c r="U30" s="761"/>
      <c r="V30" s="358">
        <f>IF(ISERROR('②出面明細書（指定様式_労務）'!$BA$11),,('②出面明細書（指定様式_労務）'!$BA$11))</f>
        <v>0</v>
      </c>
      <c r="W30" s="359"/>
      <c r="X30" s="360"/>
    </row>
    <row r="31" spans="2:24" ht="30" customHeight="1" x14ac:dyDescent="0.3">
      <c r="B31" s="762">
        <f>IF(ISERROR('②出面明細書（指定様式_労務）'!$BE$9),,('②出面明細書（指定様式_労務）'!$BE$9))</f>
        <v>0</v>
      </c>
      <c r="C31" s="763"/>
      <c r="D31" s="763"/>
      <c r="E31" s="763"/>
      <c r="F31" s="763">
        <f>IF(ISERROR('②出面明細書（指定様式_労務）'!$BE$10),,('②出面明細書（指定様式_労務）'!$BE$10))</f>
        <v>0</v>
      </c>
      <c r="G31" s="763"/>
      <c r="H31" s="763"/>
      <c r="I31" s="763"/>
      <c r="J31" s="763">
        <f>IF(ISERROR('②出面明細書（指定様式_労務）'!$BE$8),,('②出面明細書（指定様式_労務）'!$BE$8))</f>
        <v>0</v>
      </c>
      <c r="K31" s="763"/>
      <c r="L31" s="763"/>
      <c r="M31" s="763"/>
      <c r="N31" s="763"/>
      <c r="O31" s="763"/>
      <c r="P31" s="763"/>
      <c r="Q31" s="763"/>
      <c r="R31" s="764">
        <f>IF(ISERROR('②出面明細書（指定様式_労務）'!$BE$58),,('②出面明細書（指定様式_労務）'!$BE$58))</f>
        <v>0</v>
      </c>
      <c r="S31" s="764"/>
      <c r="T31" s="764"/>
      <c r="U31" s="764"/>
      <c r="V31" s="763">
        <f>IF(ISERROR('②出面明細書（指定様式_労務）'!$BE$11),,('②出面明細書（指定様式_労務）'!$BE$11))</f>
        <v>0</v>
      </c>
      <c r="W31" s="763"/>
      <c r="X31" s="765"/>
    </row>
    <row r="32" spans="2:24" ht="30" customHeight="1" thickBot="1" x14ac:dyDescent="0.35">
      <c r="B32" s="768">
        <f>IF(ISERROR('②出面明細書（指定様式_労務）'!$BI$9),,('②出面明細書（指定様式_労務）'!$BI$9))</f>
        <v>0</v>
      </c>
      <c r="C32" s="769"/>
      <c r="D32" s="769"/>
      <c r="E32" s="769"/>
      <c r="F32" s="769">
        <f>IF(ISERROR('②出面明細書（指定様式_労務）'!$BI$10),,('②出面明細書（指定様式_労務）'!$BI$10))</f>
        <v>0</v>
      </c>
      <c r="G32" s="769"/>
      <c r="H32" s="769"/>
      <c r="I32" s="769"/>
      <c r="J32" s="769">
        <f>IF(ISERROR('②出面明細書（指定様式_労務）'!$BI$8),,('②出面明細書（指定様式_労務）'!$BI$8))</f>
        <v>0</v>
      </c>
      <c r="K32" s="769"/>
      <c r="L32" s="769"/>
      <c r="M32" s="769"/>
      <c r="N32" s="769"/>
      <c r="O32" s="769"/>
      <c r="P32" s="769"/>
      <c r="Q32" s="769"/>
      <c r="R32" s="793">
        <f>IF(ISERROR('②出面明細書（指定様式_労務）'!$BI$58),,('②出面明細書（指定様式_労務）'!$BI$58))</f>
        <v>0</v>
      </c>
      <c r="S32" s="793"/>
      <c r="T32" s="793"/>
      <c r="U32" s="793"/>
      <c r="V32" s="769">
        <f>IF(ISERROR('②出面明細書（指定様式_労務）'!$BI$11),,('②出面明細書（指定様式_労務）'!$BI$11))</f>
        <v>0</v>
      </c>
      <c r="W32" s="769"/>
      <c r="X32" s="794"/>
    </row>
    <row r="33" spans="2:24" ht="30" customHeight="1" thickTop="1" x14ac:dyDescent="0.3">
      <c r="B33" s="783"/>
      <c r="C33" s="784"/>
      <c r="D33" s="784"/>
      <c r="E33" s="784"/>
      <c r="F33" s="784"/>
      <c r="G33" s="784"/>
      <c r="H33" s="784"/>
      <c r="I33" s="785"/>
      <c r="J33" s="786" t="s">
        <v>114</v>
      </c>
      <c r="K33" s="787"/>
      <c r="L33" s="787"/>
      <c r="M33" s="787"/>
      <c r="N33" s="787"/>
      <c r="O33" s="787"/>
      <c r="P33" s="788" t="s">
        <v>115</v>
      </c>
      <c r="Q33" s="789"/>
      <c r="R33" s="790">
        <f>SUM(R18:U32)</f>
        <v>0</v>
      </c>
      <c r="S33" s="791"/>
      <c r="T33" s="791"/>
      <c r="U33" s="791"/>
      <c r="V33" s="791"/>
      <c r="W33" s="791"/>
      <c r="X33" s="792"/>
    </row>
    <row r="34" spans="2:24" ht="30" customHeight="1" x14ac:dyDescent="0.3">
      <c r="B34" s="379"/>
      <c r="C34" s="380"/>
      <c r="D34" s="380"/>
      <c r="E34" s="380"/>
      <c r="F34" s="380"/>
      <c r="G34" s="380"/>
      <c r="H34" s="380"/>
      <c r="I34" s="775"/>
      <c r="J34" s="779" t="s">
        <v>77</v>
      </c>
      <c r="K34" s="780"/>
      <c r="L34" s="780"/>
      <c r="M34" s="780"/>
      <c r="N34" s="780"/>
      <c r="O34" s="780"/>
      <c r="P34" s="781">
        <v>0.1</v>
      </c>
      <c r="Q34" s="782"/>
      <c r="R34" s="776">
        <f>SUM($R$18:$U$32)*$P$34</f>
        <v>0</v>
      </c>
      <c r="S34" s="777"/>
      <c r="T34" s="777"/>
      <c r="U34" s="777"/>
      <c r="V34" s="777"/>
      <c r="W34" s="777"/>
      <c r="X34" s="778"/>
    </row>
    <row r="35" spans="2:24" ht="30" customHeight="1" x14ac:dyDescent="0.3">
      <c r="B35" s="97"/>
      <c r="C35" s="98"/>
      <c r="D35" s="98"/>
      <c r="E35" s="98"/>
      <c r="F35" s="98"/>
      <c r="G35" s="98"/>
      <c r="H35" s="98"/>
      <c r="I35" s="111"/>
      <c r="J35" s="779" t="s">
        <v>68</v>
      </c>
      <c r="K35" s="780"/>
      <c r="L35" s="780"/>
      <c r="M35" s="780"/>
      <c r="N35" s="780"/>
      <c r="O35" s="780"/>
      <c r="P35" s="781" t="s">
        <v>78</v>
      </c>
      <c r="Q35" s="782"/>
      <c r="R35" s="776">
        <f>SUM(R33:X34)</f>
        <v>0</v>
      </c>
      <c r="S35" s="777"/>
      <c r="T35" s="777"/>
      <c r="U35" s="777"/>
      <c r="V35" s="777"/>
      <c r="W35" s="777"/>
      <c r="X35" s="778"/>
    </row>
    <row r="36" spans="2:24" ht="30" customHeight="1" x14ac:dyDescent="0.3">
      <c r="B36" s="97"/>
      <c r="C36" s="98"/>
      <c r="D36" s="98"/>
      <c r="E36" s="98"/>
      <c r="F36" s="98"/>
      <c r="G36" s="98"/>
      <c r="H36" s="98"/>
      <c r="I36" s="111"/>
      <c r="J36" s="779" t="s">
        <v>120</v>
      </c>
      <c r="K36" s="780"/>
      <c r="L36" s="780"/>
      <c r="M36" s="780"/>
      <c r="N36" s="780"/>
      <c r="O36" s="780"/>
      <c r="P36" s="781" t="s">
        <v>78</v>
      </c>
      <c r="Q36" s="782"/>
      <c r="R36" s="776">
        <f>'②出面明細書（指定様式_労務）'!BM59</f>
        <v>0</v>
      </c>
      <c r="S36" s="777"/>
      <c r="T36" s="777"/>
      <c r="U36" s="777"/>
      <c r="V36" s="777"/>
      <c r="W36" s="777"/>
      <c r="X36" s="778"/>
    </row>
    <row r="37" spans="2:24" ht="30" customHeight="1" x14ac:dyDescent="0.3">
      <c r="B37" s="350"/>
      <c r="C37" s="351"/>
      <c r="D37" s="351"/>
      <c r="E37" s="351"/>
      <c r="F37" s="351"/>
      <c r="G37" s="351"/>
      <c r="H37" s="351"/>
      <c r="I37" s="742"/>
      <c r="J37" s="743" t="s">
        <v>231</v>
      </c>
      <c r="K37" s="744"/>
      <c r="L37" s="744"/>
      <c r="M37" s="744"/>
      <c r="N37" s="744"/>
      <c r="O37" s="744"/>
      <c r="P37" s="595" t="s">
        <v>78</v>
      </c>
      <c r="Q37" s="745"/>
      <c r="R37" s="746">
        <f>SUM(R35:X36)</f>
        <v>0</v>
      </c>
      <c r="S37" s="747"/>
      <c r="T37" s="747"/>
      <c r="U37" s="747"/>
      <c r="V37" s="747"/>
      <c r="W37" s="747"/>
      <c r="X37" s="748"/>
    </row>
  </sheetData>
  <sheetProtection algorithmName="SHA-512" hashValue="pbXSzAlaw+36pA9CRselz58Y1rqBOFsKiSUJngEJ1I95pOPQgtaLWSeA5+3VurKK6bEYntPwIzF7qC6adriY0g==" saltValue="RylFxNRCriQQntns7DBxnw==" spinCount="100000" sheet="1" scenarios="1" formatCells="0" formatColumns="0" formatRows="0" selectLockedCells="1" sort="0" autoFilter="0"/>
  <mergeCells count="132">
    <mergeCell ref="V17:X17"/>
    <mergeCell ref="B18:E18"/>
    <mergeCell ref="F18:I18"/>
    <mergeCell ref="M14:O14"/>
    <mergeCell ref="M9:O9"/>
    <mergeCell ref="P9:X9"/>
    <mergeCell ref="M10:O10"/>
    <mergeCell ref="P10:W10"/>
    <mergeCell ref="M11:O11"/>
    <mergeCell ref="P11:X11"/>
    <mergeCell ref="M15:O15"/>
    <mergeCell ref="P14:X14"/>
    <mergeCell ref="P15:X15"/>
    <mergeCell ref="J18:Q18"/>
    <mergeCell ref="R18:U18"/>
    <mergeCell ref="V18:X18"/>
    <mergeCell ref="M13:O13"/>
    <mergeCell ref="P13:S13"/>
    <mergeCell ref="T13:U13"/>
    <mergeCell ref="V13:X13"/>
    <mergeCell ref="Q2:T2"/>
    <mergeCell ref="M6:O8"/>
    <mergeCell ref="Q6:S6"/>
    <mergeCell ref="G7:H7"/>
    <mergeCell ref="P7:X7"/>
    <mergeCell ref="P8:X8"/>
    <mergeCell ref="U2:X2"/>
    <mergeCell ref="B6:F7"/>
    <mergeCell ref="M12:O12"/>
    <mergeCell ref="P12:S12"/>
    <mergeCell ref="T12:U12"/>
    <mergeCell ref="V12:X12"/>
    <mergeCell ref="B33:E33"/>
    <mergeCell ref="F33:I33"/>
    <mergeCell ref="J33:O33"/>
    <mergeCell ref="P33:Q33"/>
    <mergeCell ref="R33:X33"/>
    <mergeCell ref="B27:E27"/>
    <mergeCell ref="F27:I27"/>
    <mergeCell ref="J27:Q27"/>
    <mergeCell ref="R27:U27"/>
    <mergeCell ref="V27:X27"/>
    <mergeCell ref="R31:U31"/>
    <mergeCell ref="V31:X31"/>
    <mergeCell ref="R28:U28"/>
    <mergeCell ref="B30:E30"/>
    <mergeCell ref="F30:I30"/>
    <mergeCell ref="J30:Q30"/>
    <mergeCell ref="R30:U30"/>
    <mergeCell ref="V30:X30"/>
    <mergeCell ref="J32:Q32"/>
    <mergeCell ref="R32:U32"/>
    <mergeCell ref="V32:X32"/>
    <mergeCell ref="V28:X28"/>
    <mergeCell ref="B29:E29"/>
    <mergeCell ref="F31:I31"/>
    <mergeCell ref="J19:Q19"/>
    <mergeCell ref="R19:U19"/>
    <mergeCell ref="V19:X19"/>
    <mergeCell ref="F28:I28"/>
    <mergeCell ref="J28:Q28"/>
    <mergeCell ref="B20:E20"/>
    <mergeCell ref="F20:I20"/>
    <mergeCell ref="J20:Q20"/>
    <mergeCell ref="R20:U20"/>
    <mergeCell ref="V20:X20"/>
    <mergeCell ref="B23:E23"/>
    <mergeCell ref="F23:I23"/>
    <mergeCell ref="J23:Q23"/>
    <mergeCell ref="J26:Q26"/>
    <mergeCell ref="R26:U26"/>
    <mergeCell ref="V26:X26"/>
    <mergeCell ref="B28:E28"/>
    <mergeCell ref="B34:E34"/>
    <mergeCell ref="F34:I34"/>
    <mergeCell ref="R36:X36"/>
    <mergeCell ref="R34:X34"/>
    <mergeCell ref="J34:O34"/>
    <mergeCell ref="P34:Q34"/>
    <mergeCell ref="J36:O36"/>
    <mergeCell ref="P36:Q36"/>
    <mergeCell ref="J35:O35"/>
    <mergeCell ref="P35:Q35"/>
    <mergeCell ref="R35:X35"/>
    <mergeCell ref="J31:Q31"/>
    <mergeCell ref="B3:Q4"/>
    <mergeCell ref="U3:X3"/>
    <mergeCell ref="B24:E24"/>
    <mergeCell ref="F24:I24"/>
    <mergeCell ref="J24:Q24"/>
    <mergeCell ref="R24:U24"/>
    <mergeCell ref="V24:X24"/>
    <mergeCell ref="B25:E25"/>
    <mergeCell ref="F25:I25"/>
    <mergeCell ref="J25:Q25"/>
    <mergeCell ref="R25:U25"/>
    <mergeCell ref="V25:X25"/>
    <mergeCell ref="F29:I29"/>
    <mergeCell ref="J29:Q29"/>
    <mergeCell ref="B17:E17"/>
    <mergeCell ref="F17:I17"/>
    <mergeCell ref="J17:Q17"/>
    <mergeCell ref="R17:U17"/>
    <mergeCell ref="B31:E31"/>
    <mergeCell ref="R29:U29"/>
    <mergeCell ref="V29:X29"/>
    <mergeCell ref="B19:E19"/>
    <mergeCell ref="F19:I19"/>
    <mergeCell ref="B37:E37"/>
    <mergeCell ref="F37:I37"/>
    <mergeCell ref="J37:O37"/>
    <mergeCell ref="P37:Q37"/>
    <mergeCell ref="R37:X37"/>
    <mergeCell ref="B15:E16"/>
    <mergeCell ref="F15:G16"/>
    <mergeCell ref="H15:K16"/>
    <mergeCell ref="R23:U23"/>
    <mergeCell ref="V23:X23"/>
    <mergeCell ref="B21:E21"/>
    <mergeCell ref="F21:I21"/>
    <mergeCell ref="J21:Q21"/>
    <mergeCell ref="R21:U21"/>
    <mergeCell ref="V21:X21"/>
    <mergeCell ref="B22:E22"/>
    <mergeCell ref="F22:I22"/>
    <mergeCell ref="J22:Q22"/>
    <mergeCell ref="R22:U22"/>
    <mergeCell ref="V22:X22"/>
    <mergeCell ref="B32:E32"/>
    <mergeCell ref="F32:I32"/>
    <mergeCell ref="B26:E26"/>
    <mergeCell ref="F26:I26"/>
  </mergeCells>
  <phoneticPr fontId="1"/>
  <printOptions horizontalCentered="1"/>
  <pageMargins left="0.51181102362204722" right="0.51181102362204722" top="0.55118110236220474" bottom="0.55118110236220474" header="0.31496062992125984" footer="0.31496062992125984"/>
  <pageSetup paperSize="9" scale="78" orientation="portrait" blackAndWhite="1" r:id="rId1"/>
  <headerFooter>
    <oddHeader>&amp;R自動入力用</oddHeader>
  </headerFooter>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AA67F5-4B18-4DC6-8C88-51FC526A815F}">
  <sheetPr codeName="Sheet16">
    <tabColor theme="5" tint="0.79998168889431442"/>
    <pageSetUpPr fitToPage="1"/>
  </sheetPr>
  <dimension ref="A1:BP59"/>
  <sheetViews>
    <sheetView showGridLines="0" showZeros="0" view="pageBreakPreview" zoomScale="85" zoomScaleNormal="70" zoomScaleSheetLayoutView="85" workbookViewId="0">
      <pane xSplit="4" ySplit="14" topLeftCell="E15"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outlineLevelRow="1" x14ac:dyDescent="0.3"/>
  <cols>
    <col min="1" max="1" width="1.90625" style="4" customWidth="1"/>
    <col min="2" max="60" width="4.08984375" style="4"/>
    <col min="61" max="64" width="4.08984375" style="4" customWidth="1"/>
    <col min="65" max="16384" width="4.08984375" style="4"/>
  </cols>
  <sheetData>
    <row r="1" spans="1:64" ht="23.1" customHeight="1" x14ac:dyDescent="0.3">
      <c r="B1" s="737" t="s">
        <v>221</v>
      </c>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row>
    <row r="2" spans="1:64" ht="23.1" customHeight="1" x14ac:dyDescent="0.3">
      <c r="A2" s="6"/>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row>
    <row r="3" spans="1:64"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64" ht="23.1" customHeight="1" x14ac:dyDescent="0.3">
      <c r="Q4" s="821" t="s">
        <v>31</v>
      </c>
      <c r="R4" s="822"/>
      <c r="S4" s="822"/>
      <c r="T4" s="822"/>
      <c r="U4" s="822"/>
      <c r="V4" s="823" t="str">
        <f>'基本情報(必須)'!$D$3</f>
        <v>株式会社●●</v>
      </c>
      <c r="W4" s="823"/>
      <c r="X4" s="823"/>
      <c r="Y4" s="823"/>
      <c r="Z4" s="823"/>
      <c r="AA4" s="823"/>
      <c r="AB4" s="823"/>
      <c r="AC4" s="823"/>
      <c r="AD4" s="823"/>
      <c r="AE4" s="823"/>
      <c r="AF4" s="824"/>
    </row>
    <row r="5" spans="1:64" ht="23.1" customHeight="1" x14ac:dyDescent="0.3">
      <c r="Q5" s="821" t="s">
        <v>61</v>
      </c>
      <c r="R5" s="822"/>
      <c r="S5" s="822"/>
      <c r="T5" s="822"/>
      <c r="U5" s="822"/>
      <c r="V5" s="827"/>
      <c r="W5" s="827"/>
      <c r="X5" s="827"/>
      <c r="Y5" s="827"/>
      <c r="Z5" s="828"/>
      <c r="AA5" s="110" t="s">
        <v>62</v>
      </c>
      <c r="AB5" s="830" t="str">
        <f t="array" ref="AB5">IF('基本情報(必須)'!D19:E19="","",'基本情報(必須)'!D19:E19)</f>
        <v/>
      </c>
      <c r="AC5" s="830"/>
      <c r="AD5" s="830"/>
      <c r="AE5" s="830"/>
      <c r="AF5" s="831"/>
    </row>
    <row r="7" spans="1:64" ht="23.1" customHeight="1" x14ac:dyDescent="0.3">
      <c r="B7" s="356" t="s">
        <v>63</v>
      </c>
      <c r="C7" s="712"/>
      <c r="D7" s="357"/>
      <c r="E7" s="357">
        <v>1</v>
      </c>
      <c r="F7" s="672"/>
      <c r="G7" s="672"/>
      <c r="H7" s="673"/>
      <c r="I7" s="357">
        <v>2</v>
      </c>
      <c r="J7" s="672"/>
      <c r="K7" s="672"/>
      <c r="L7" s="673"/>
      <c r="M7" s="357">
        <v>3</v>
      </c>
      <c r="N7" s="672"/>
      <c r="O7" s="672"/>
      <c r="P7" s="673"/>
      <c r="Q7" s="357">
        <v>4</v>
      </c>
      <c r="R7" s="672"/>
      <c r="S7" s="672"/>
      <c r="T7" s="673"/>
      <c r="U7" s="357">
        <v>5</v>
      </c>
      <c r="V7" s="672"/>
      <c r="W7" s="672"/>
      <c r="X7" s="673"/>
      <c r="Y7" s="357">
        <v>6</v>
      </c>
      <c r="Z7" s="672"/>
      <c r="AA7" s="672"/>
      <c r="AB7" s="673"/>
      <c r="AC7" s="357">
        <v>7</v>
      </c>
      <c r="AD7" s="672"/>
      <c r="AE7" s="672"/>
      <c r="AF7" s="673"/>
      <c r="AG7" s="356">
        <v>8</v>
      </c>
      <c r="AH7" s="712"/>
      <c r="AI7" s="712"/>
      <c r="AJ7" s="724"/>
      <c r="AK7" s="356">
        <v>9</v>
      </c>
      <c r="AL7" s="712"/>
      <c r="AM7" s="712"/>
      <c r="AN7" s="724"/>
      <c r="AO7" s="356">
        <v>10</v>
      </c>
      <c r="AP7" s="712"/>
      <c r="AQ7" s="712"/>
      <c r="AR7" s="724"/>
      <c r="AS7" s="356">
        <v>11</v>
      </c>
      <c r="AT7" s="712"/>
      <c r="AU7" s="712"/>
      <c r="AV7" s="724"/>
      <c r="AW7" s="356">
        <v>12</v>
      </c>
      <c r="AX7" s="712"/>
      <c r="AY7" s="712"/>
      <c r="AZ7" s="724"/>
      <c r="BA7" s="357">
        <v>13</v>
      </c>
      <c r="BB7" s="672"/>
      <c r="BC7" s="672"/>
      <c r="BD7" s="673"/>
      <c r="BE7" s="357">
        <v>14</v>
      </c>
      <c r="BF7" s="672"/>
      <c r="BG7" s="672"/>
      <c r="BH7" s="673"/>
      <c r="BI7" s="357">
        <v>15</v>
      </c>
      <c r="BJ7" s="672"/>
      <c r="BK7" s="672"/>
      <c r="BL7" s="673"/>
    </row>
    <row r="8" spans="1:64" ht="23.1" customHeight="1" x14ac:dyDescent="0.3">
      <c r="B8" s="356" t="s">
        <v>76</v>
      </c>
      <c r="C8" s="712"/>
      <c r="D8" s="357"/>
      <c r="E8" s="676"/>
      <c r="F8" s="624"/>
      <c r="G8" s="624"/>
      <c r="H8" s="809"/>
      <c r="I8" s="676"/>
      <c r="J8" s="624"/>
      <c r="K8" s="624"/>
      <c r="L8" s="809"/>
      <c r="M8" s="676"/>
      <c r="N8" s="624"/>
      <c r="O8" s="624"/>
      <c r="P8" s="809"/>
      <c r="Q8" s="676"/>
      <c r="R8" s="624"/>
      <c r="S8" s="624"/>
      <c r="T8" s="809"/>
      <c r="U8" s="676"/>
      <c r="V8" s="624"/>
      <c r="W8" s="624"/>
      <c r="X8" s="809"/>
      <c r="Y8" s="676"/>
      <c r="Z8" s="624"/>
      <c r="AA8" s="624"/>
      <c r="AB8" s="809"/>
      <c r="AC8" s="676"/>
      <c r="AD8" s="624"/>
      <c r="AE8" s="624"/>
      <c r="AF8" s="809"/>
      <c r="AG8" s="676"/>
      <c r="AH8" s="624"/>
      <c r="AI8" s="624"/>
      <c r="AJ8" s="809"/>
      <c r="AK8" s="676"/>
      <c r="AL8" s="624"/>
      <c r="AM8" s="624"/>
      <c r="AN8" s="809"/>
      <c r="AO8" s="676"/>
      <c r="AP8" s="624"/>
      <c r="AQ8" s="624"/>
      <c r="AR8" s="809"/>
      <c r="AS8" s="676"/>
      <c r="AT8" s="624"/>
      <c r="AU8" s="624"/>
      <c r="AV8" s="809"/>
      <c r="AW8" s="676"/>
      <c r="AX8" s="624"/>
      <c r="AY8" s="624"/>
      <c r="AZ8" s="809"/>
      <c r="BA8" s="676"/>
      <c r="BB8" s="624"/>
      <c r="BC8" s="624"/>
      <c r="BD8" s="809"/>
      <c r="BE8" s="676"/>
      <c r="BF8" s="624"/>
      <c r="BG8" s="624"/>
      <c r="BH8" s="809"/>
      <c r="BI8" s="676"/>
      <c r="BJ8" s="624"/>
      <c r="BK8" s="624"/>
      <c r="BL8" s="809"/>
    </row>
    <row r="9" spans="1:64" ht="23.1" customHeight="1" x14ac:dyDescent="0.3">
      <c r="B9" s="356" t="s">
        <v>35</v>
      </c>
      <c r="C9" s="712"/>
      <c r="D9" s="357"/>
      <c r="E9" s="676"/>
      <c r="F9" s="624"/>
      <c r="G9" s="624"/>
      <c r="H9" s="809"/>
      <c r="I9" s="676"/>
      <c r="J9" s="624"/>
      <c r="K9" s="624"/>
      <c r="L9" s="809"/>
      <c r="M9" s="676"/>
      <c r="N9" s="624"/>
      <c r="O9" s="624"/>
      <c r="P9" s="809"/>
      <c r="Q9" s="676"/>
      <c r="R9" s="624"/>
      <c r="S9" s="624"/>
      <c r="T9" s="809"/>
      <c r="U9" s="676"/>
      <c r="V9" s="624"/>
      <c r="W9" s="624"/>
      <c r="X9" s="809"/>
      <c r="Y9" s="676"/>
      <c r="Z9" s="624"/>
      <c r="AA9" s="624"/>
      <c r="AB9" s="809"/>
      <c r="AC9" s="676"/>
      <c r="AD9" s="624"/>
      <c r="AE9" s="624"/>
      <c r="AF9" s="809"/>
      <c r="AG9" s="676"/>
      <c r="AH9" s="624"/>
      <c r="AI9" s="624"/>
      <c r="AJ9" s="809"/>
      <c r="AK9" s="676"/>
      <c r="AL9" s="624"/>
      <c r="AM9" s="624"/>
      <c r="AN9" s="809"/>
      <c r="AO9" s="676"/>
      <c r="AP9" s="624"/>
      <c r="AQ9" s="624"/>
      <c r="AR9" s="809"/>
      <c r="AS9" s="676"/>
      <c r="AT9" s="624"/>
      <c r="AU9" s="624"/>
      <c r="AV9" s="809"/>
      <c r="AW9" s="676"/>
      <c r="AX9" s="624"/>
      <c r="AY9" s="624"/>
      <c r="AZ9" s="809"/>
      <c r="BA9" s="676"/>
      <c r="BB9" s="624"/>
      <c r="BC9" s="624"/>
      <c r="BD9" s="809"/>
      <c r="BE9" s="676"/>
      <c r="BF9" s="624"/>
      <c r="BG9" s="624"/>
      <c r="BH9" s="809"/>
      <c r="BI9" s="676"/>
      <c r="BJ9" s="624"/>
      <c r="BK9" s="624"/>
      <c r="BL9" s="809"/>
    </row>
    <row r="10" spans="1:64" ht="23.1" customHeight="1" x14ac:dyDescent="0.3">
      <c r="B10" s="356" t="s">
        <v>55</v>
      </c>
      <c r="C10" s="712"/>
      <c r="D10" s="357"/>
      <c r="E10" s="676"/>
      <c r="F10" s="624"/>
      <c r="G10" s="624"/>
      <c r="H10" s="809"/>
      <c r="I10" s="676"/>
      <c r="J10" s="624"/>
      <c r="K10" s="624"/>
      <c r="L10" s="809"/>
      <c r="M10" s="676"/>
      <c r="N10" s="624"/>
      <c r="O10" s="624"/>
      <c r="P10" s="809"/>
      <c r="Q10" s="676"/>
      <c r="R10" s="624"/>
      <c r="S10" s="624"/>
      <c r="T10" s="809"/>
      <c r="U10" s="676"/>
      <c r="V10" s="624"/>
      <c r="W10" s="624"/>
      <c r="X10" s="809"/>
      <c r="Y10" s="676"/>
      <c r="Z10" s="624"/>
      <c r="AA10" s="624"/>
      <c r="AB10" s="809"/>
      <c r="AC10" s="676"/>
      <c r="AD10" s="624"/>
      <c r="AE10" s="624"/>
      <c r="AF10" s="809"/>
      <c r="AG10" s="676"/>
      <c r="AH10" s="624"/>
      <c r="AI10" s="624"/>
      <c r="AJ10" s="809"/>
      <c r="AK10" s="676"/>
      <c r="AL10" s="624"/>
      <c r="AM10" s="624"/>
      <c r="AN10" s="809"/>
      <c r="AO10" s="676"/>
      <c r="AP10" s="624"/>
      <c r="AQ10" s="624"/>
      <c r="AR10" s="809"/>
      <c r="AS10" s="676"/>
      <c r="AT10" s="624"/>
      <c r="AU10" s="624"/>
      <c r="AV10" s="809"/>
      <c r="AW10" s="676"/>
      <c r="AX10" s="624"/>
      <c r="AY10" s="624"/>
      <c r="AZ10" s="809"/>
      <c r="BA10" s="676"/>
      <c r="BB10" s="624"/>
      <c r="BC10" s="624"/>
      <c r="BD10" s="809"/>
      <c r="BE10" s="676"/>
      <c r="BF10" s="624"/>
      <c r="BG10" s="624"/>
      <c r="BH10" s="809"/>
      <c r="BI10" s="676"/>
      <c r="BJ10" s="624"/>
      <c r="BK10" s="624"/>
      <c r="BL10" s="809"/>
    </row>
    <row r="11" spans="1:64" ht="23.1" customHeight="1" x14ac:dyDescent="0.3">
      <c r="B11" s="356" t="s">
        <v>40</v>
      </c>
      <c r="C11" s="712"/>
      <c r="D11" s="357"/>
      <c r="E11" s="676"/>
      <c r="F11" s="624"/>
      <c r="G11" s="624"/>
      <c r="H11" s="809"/>
      <c r="I11" s="676"/>
      <c r="J11" s="624"/>
      <c r="K11" s="624"/>
      <c r="L11" s="809"/>
      <c r="M11" s="676"/>
      <c r="N11" s="624"/>
      <c r="O11" s="624"/>
      <c r="P11" s="809"/>
      <c r="Q11" s="676"/>
      <c r="R11" s="624"/>
      <c r="S11" s="624"/>
      <c r="T11" s="809"/>
      <c r="U11" s="676"/>
      <c r="V11" s="624"/>
      <c r="W11" s="624"/>
      <c r="X11" s="809"/>
      <c r="Y11" s="676"/>
      <c r="Z11" s="624"/>
      <c r="AA11" s="624"/>
      <c r="AB11" s="809"/>
      <c r="AC11" s="676"/>
      <c r="AD11" s="624"/>
      <c r="AE11" s="624"/>
      <c r="AF11" s="809"/>
      <c r="AG11" s="676"/>
      <c r="AH11" s="624"/>
      <c r="AI11" s="624"/>
      <c r="AJ11" s="809"/>
      <c r="AK11" s="676"/>
      <c r="AL11" s="624"/>
      <c r="AM11" s="624"/>
      <c r="AN11" s="809"/>
      <c r="AO11" s="676"/>
      <c r="AP11" s="624"/>
      <c r="AQ11" s="624"/>
      <c r="AR11" s="809"/>
      <c r="AS11" s="676"/>
      <c r="AT11" s="624"/>
      <c r="AU11" s="624"/>
      <c r="AV11" s="809"/>
      <c r="AW11" s="676"/>
      <c r="AX11" s="624"/>
      <c r="AY11" s="624"/>
      <c r="AZ11" s="809"/>
      <c r="BA11" s="676"/>
      <c r="BB11" s="624"/>
      <c r="BC11" s="624"/>
      <c r="BD11" s="809"/>
      <c r="BE11" s="676"/>
      <c r="BF11" s="624"/>
      <c r="BG11" s="624"/>
      <c r="BH11" s="809"/>
      <c r="BI11" s="676"/>
      <c r="BJ11" s="624"/>
      <c r="BK11" s="624"/>
      <c r="BL11" s="809"/>
    </row>
    <row r="12" spans="1:64" ht="23.1" customHeight="1" thickBot="1" x14ac:dyDescent="0.35">
      <c r="B12" s="825" t="s">
        <v>174</v>
      </c>
      <c r="C12" s="633"/>
      <c r="D12" s="826"/>
      <c r="E12" s="663"/>
      <c r="F12" s="662"/>
      <c r="G12" s="662"/>
      <c r="H12" s="716"/>
      <c r="I12" s="663"/>
      <c r="J12" s="662"/>
      <c r="K12" s="662"/>
      <c r="L12" s="662"/>
      <c r="M12" s="663"/>
      <c r="N12" s="662"/>
      <c r="O12" s="662"/>
      <c r="P12" s="662"/>
      <c r="Q12" s="663"/>
      <c r="R12" s="662"/>
      <c r="S12" s="662"/>
      <c r="T12" s="662"/>
      <c r="U12" s="663"/>
      <c r="V12" s="662"/>
      <c r="W12" s="662"/>
      <c r="X12" s="662"/>
      <c r="Y12" s="663"/>
      <c r="Z12" s="662"/>
      <c r="AA12" s="662"/>
      <c r="AB12" s="662"/>
      <c r="AC12" s="663"/>
      <c r="AD12" s="662"/>
      <c r="AE12" s="662"/>
      <c r="AF12" s="662"/>
      <c r="AG12" s="663"/>
      <c r="AH12" s="662"/>
      <c r="AI12" s="662"/>
      <c r="AJ12" s="662"/>
      <c r="AK12" s="663"/>
      <c r="AL12" s="662"/>
      <c r="AM12" s="662"/>
      <c r="AN12" s="662"/>
      <c r="AO12" s="663"/>
      <c r="AP12" s="662"/>
      <c r="AQ12" s="662"/>
      <c r="AR12" s="662"/>
      <c r="AS12" s="663"/>
      <c r="AT12" s="662"/>
      <c r="AU12" s="662"/>
      <c r="AV12" s="662"/>
      <c r="AW12" s="663"/>
      <c r="AX12" s="662"/>
      <c r="AY12" s="662"/>
      <c r="AZ12" s="662"/>
      <c r="BA12" s="663"/>
      <c r="BB12" s="662"/>
      <c r="BC12" s="662"/>
      <c r="BD12" s="662"/>
      <c r="BE12" s="663"/>
      <c r="BF12" s="662"/>
      <c r="BG12" s="662"/>
      <c r="BH12" s="662"/>
      <c r="BI12" s="663"/>
      <c r="BJ12" s="662"/>
      <c r="BK12" s="662"/>
      <c r="BL12" s="662"/>
    </row>
    <row r="13" spans="1:64" ht="23.1" customHeight="1" thickTop="1" x14ac:dyDescent="0.3">
      <c r="B13" s="719" t="s">
        <v>68</v>
      </c>
      <c r="C13" s="675"/>
      <c r="D13" s="720"/>
      <c r="E13" s="674">
        <f>SUM(E15:F45)</f>
        <v>0</v>
      </c>
      <c r="F13" s="675"/>
      <c r="G13" s="717">
        <f>SUM(G15:G45)</f>
        <v>0</v>
      </c>
      <c r="H13" s="718"/>
      <c r="I13" s="674">
        <f>SUM(I15:J45)</f>
        <v>0</v>
      </c>
      <c r="J13" s="675"/>
      <c r="K13" s="717">
        <f>SUM(K15:K45)</f>
        <v>0</v>
      </c>
      <c r="L13" s="718"/>
      <c r="M13" s="674">
        <f>SUM(M15:N45)</f>
        <v>0</v>
      </c>
      <c r="N13" s="675"/>
      <c r="O13" s="717">
        <f>SUM(O15:O45)</f>
        <v>0</v>
      </c>
      <c r="P13" s="718"/>
      <c r="Q13" s="674">
        <f>SUM(Q15:R45)</f>
        <v>0</v>
      </c>
      <c r="R13" s="675"/>
      <c r="S13" s="717">
        <f>SUM(S15:S45)</f>
        <v>0</v>
      </c>
      <c r="T13" s="718"/>
      <c r="U13" s="674">
        <f>SUM(U15:V45)</f>
        <v>0</v>
      </c>
      <c r="V13" s="675"/>
      <c r="W13" s="717">
        <f>SUM(W15:W45)</f>
        <v>0</v>
      </c>
      <c r="X13" s="718"/>
      <c r="Y13" s="674">
        <f>SUM(Y15:Z45)</f>
        <v>0</v>
      </c>
      <c r="Z13" s="675"/>
      <c r="AA13" s="717">
        <f>SUM(AA15:AA45)</f>
        <v>0</v>
      </c>
      <c r="AB13" s="718"/>
      <c r="AC13" s="674">
        <f>SUM(AC15:AD45)</f>
        <v>0</v>
      </c>
      <c r="AD13" s="675"/>
      <c r="AE13" s="717">
        <f>SUM(AE15:AE45)</f>
        <v>0</v>
      </c>
      <c r="AF13" s="718"/>
      <c r="AG13" s="674">
        <f>SUM(AG15:AH45)</f>
        <v>0</v>
      </c>
      <c r="AH13" s="675"/>
      <c r="AI13" s="717">
        <f>SUM(AI15:AI45)</f>
        <v>0</v>
      </c>
      <c r="AJ13" s="718"/>
      <c r="AK13" s="674">
        <f>SUM(AK15:AL45)</f>
        <v>0</v>
      </c>
      <c r="AL13" s="675"/>
      <c r="AM13" s="717">
        <f>SUM(AM15:AM45)</f>
        <v>0</v>
      </c>
      <c r="AN13" s="718"/>
      <c r="AO13" s="674">
        <f>SUM(AO15:AP45)</f>
        <v>0</v>
      </c>
      <c r="AP13" s="675"/>
      <c r="AQ13" s="717">
        <f>SUM(AQ15:AQ45)</f>
        <v>0</v>
      </c>
      <c r="AR13" s="718"/>
      <c r="AS13" s="674">
        <f>SUM(AS15:AT45)</f>
        <v>0</v>
      </c>
      <c r="AT13" s="675"/>
      <c r="AU13" s="717">
        <f>SUM(AU15:AU45)</f>
        <v>0</v>
      </c>
      <c r="AV13" s="718"/>
      <c r="AW13" s="674">
        <f>SUM(AW15:AX45)</f>
        <v>0</v>
      </c>
      <c r="AX13" s="675"/>
      <c r="AY13" s="717">
        <f>SUM(AY15:AY45)</f>
        <v>0</v>
      </c>
      <c r="AZ13" s="718"/>
      <c r="BA13" s="674">
        <f>SUM(BA15:BB45)</f>
        <v>0</v>
      </c>
      <c r="BB13" s="675"/>
      <c r="BC13" s="717">
        <f>SUM(BC15:BC45)</f>
        <v>0</v>
      </c>
      <c r="BD13" s="718"/>
      <c r="BE13" s="674">
        <f>SUM(BE15:BF45)</f>
        <v>0</v>
      </c>
      <c r="BF13" s="675"/>
      <c r="BG13" s="717">
        <f>SUM(BG15:BG45)</f>
        <v>0</v>
      </c>
      <c r="BH13" s="718"/>
      <c r="BI13" s="674">
        <f>SUM(BI15:BJ45)</f>
        <v>0</v>
      </c>
      <c r="BJ13" s="675"/>
      <c r="BK13" s="810">
        <f>SUM(BK15:BK45)</f>
        <v>0</v>
      </c>
      <c r="BL13" s="811"/>
    </row>
    <row r="14" spans="1:64" ht="22.8" customHeight="1" x14ac:dyDescent="0.3">
      <c r="B14" s="726" t="s">
        <v>64</v>
      </c>
      <c r="C14" s="727"/>
      <c r="D14" s="5" t="s">
        <v>65</v>
      </c>
      <c r="E14" s="725" t="s">
        <v>66</v>
      </c>
      <c r="F14" s="672"/>
      <c r="G14" s="723" t="s">
        <v>67</v>
      </c>
      <c r="H14" s="724"/>
      <c r="I14" s="725" t="s">
        <v>66</v>
      </c>
      <c r="J14" s="672"/>
      <c r="K14" s="723" t="s">
        <v>67</v>
      </c>
      <c r="L14" s="724"/>
      <c r="M14" s="725" t="s">
        <v>66</v>
      </c>
      <c r="N14" s="672"/>
      <c r="O14" s="723" t="s">
        <v>67</v>
      </c>
      <c r="P14" s="724"/>
      <c r="Q14" s="725" t="s">
        <v>66</v>
      </c>
      <c r="R14" s="672"/>
      <c r="S14" s="723" t="s">
        <v>67</v>
      </c>
      <c r="T14" s="724"/>
      <c r="U14" s="725" t="s">
        <v>66</v>
      </c>
      <c r="V14" s="672"/>
      <c r="W14" s="723" t="s">
        <v>67</v>
      </c>
      <c r="X14" s="724"/>
      <c r="Y14" s="725" t="s">
        <v>66</v>
      </c>
      <c r="Z14" s="672"/>
      <c r="AA14" s="723" t="s">
        <v>67</v>
      </c>
      <c r="AB14" s="724"/>
      <c r="AC14" s="725" t="s">
        <v>66</v>
      </c>
      <c r="AD14" s="672"/>
      <c r="AE14" s="723" t="s">
        <v>67</v>
      </c>
      <c r="AF14" s="724"/>
      <c r="AG14" s="725" t="s">
        <v>66</v>
      </c>
      <c r="AH14" s="672"/>
      <c r="AI14" s="723" t="s">
        <v>67</v>
      </c>
      <c r="AJ14" s="724"/>
      <c r="AK14" s="725" t="s">
        <v>66</v>
      </c>
      <c r="AL14" s="672"/>
      <c r="AM14" s="723" t="s">
        <v>67</v>
      </c>
      <c r="AN14" s="724"/>
      <c r="AO14" s="725" t="s">
        <v>66</v>
      </c>
      <c r="AP14" s="672"/>
      <c r="AQ14" s="723" t="s">
        <v>67</v>
      </c>
      <c r="AR14" s="724"/>
      <c r="AS14" s="725" t="s">
        <v>66</v>
      </c>
      <c r="AT14" s="672"/>
      <c r="AU14" s="723" t="s">
        <v>67</v>
      </c>
      <c r="AV14" s="724"/>
      <c r="AW14" s="725" t="s">
        <v>66</v>
      </c>
      <c r="AX14" s="672"/>
      <c r="AY14" s="723" t="s">
        <v>67</v>
      </c>
      <c r="AZ14" s="724"/>
      <c r="BA14" s="725" t="s">
        <v>66</v>
      </c>
      <c r="BB14" s="672"/>
      <c r="BC14" s="723" t="s">
        <v>67</v>
      </c>
      <c r="BD14" s="724"/>
      <c r="BE14" s="725" t="s">
        <v>66</v>
      </c>
      <c r="BF14" s="672"/>
      <c r="BG14" s="723" t="s">
        <v>67</v>
      </c>
      <c r="BH14" s="724"/>
      <c r="BI14" s="725" t="s">
        <v>66</v>
      </c>
      <c r="BJ14" s="672"/>
      <c r="BK14" s="723" t="s">
        <v>67</v>
      </c>
      <c r="BL14" s="724"/>
    </row>
    <row r="15" spans="1:64" ht="23.1" customHeight="1" x14ac:dyDescent="0.3">
      <c r="B15" s="816" t="str">
        <f>IF(V5="","",IF(ISERROR(V5),,(V5)))</f>
        <v/>
      </c>
      <c r="C15" s="817"/>
      <c r="D15" s="3" t="str">
        <f t="shared" ref="D15:D45" si="0">TEXT(B15,"aaa")</f>
        <v/>
      </c>
      <c r="E15" s="676"/>
      <c r="F15" s="624"/>
      <c r="G15" s="677"/>
      <c r="H15" s="622"/>
      <c r="I15" s="676"/>
      <c r="J15" s="624"/>
      <c r="K15" s="677"/>
      <c r="L15" s="622"/>
      <c r="M15" s="676"/>
      <c r="N15" s="624"/>
      <c r="O15" s="677"/>
      <c r="P15" s="622"/>
      <c r="Q15" s="676"/>
      <c r="R15" s="624"/>
      <c r="S15" s="677"/>
      <c r="T15" s="622"/>
      <c r="U15" s="676"/>
      <c r="V15" s="624"/>
      <c r="W15" s="677"/>
      <c r="X15" s="622"/>
      <c r="Y15" s="676"/>
      <c r="Z15" s="624"/>
      <c r="AA15" s="677"/>
      <c r="AB15" s="622"/>
      <c r="AC15" s="676"/>
      <c r="AD15" s="624"/>
      <c r="AE15" s="677"/>
      <c r="AF15" s="622"/>
      <c r="AG15" s="676"/>
      <c r="AH15" s="624"/>
      <c r="AI15" s="677"/>
      <c r="AJ15" s="622"/>
      <c r="AK15" s="676"/>
      <c r="AL15" s="624"/>
      <c r="AM15" s="677"/>
      <c r="AN15" s="622"/>
      <c r="AO15" s="676"/>
      <c r="AP15" s="624"/>
      <c r="AQ15" s="677"/>
      <c r="AR15" s="622"/>
      <c r="AS15" s="676"/>
      <c r="AT15" s="624"/>
      <c r="AU15" s="677"/>
      <c r="AV15" s="622"/>
      <c r="AW15" s="676"/>
      <c r="AX15" s="624"/>
      <c r="AY15" s="677"/>
      <c r="AZ15" s="622"/>
      <c r="BA15" s="676"/>
      <c r="BB15" s="624"/>
      <c r="BC15" s="677"/>
      <c r="BD15" s="622"/>
      <c r="BE15" s="676"/>
      <c r="BF15" s="624"/>
      <c r="BG15" s="677"/>
      <c r="BH15" s="622"/>
      <c r="BI15" s="676"/>
      <c r="BJ15" s="624"/>
      <c r="BK15" s="677"/>
      <c r="BL15" s="622"/>
    </row>
    <row r="16" spans="1:64" ht="23.1" customHeight="1" x14ac:dyDescent="0.3">
      <c r="B16" s="816" t="str">
        <f>IF(V5="","",IF(ISERROR(B15+1),,(B15+1)))</f>
        <v/>
      </c>
      <c r="C16" s="817"/>
      <c r="D16" s="3" t="str">
        <f t="shared" si="0"/>
        <v/>
      </c>
      <c r="E16" s="676"/>
      <c r="F16" s="624"/>
      <c r="G16" s="677"/>
      <c r="H16" s="622"/>
      <c r="I16" s="676"/>
      <c r="J16" s="624"/>
      <c r="K16" s="677"/>
      <c r="L16" s="622"/>
      <c r="M16" s="676"/>
      <c r="N16" s="624"/>
      <c r="O16" s="677"/>
      <c r="P16" s="622"/>
      <c r="Q16" s="676"/>
      <c r="R16" s="624"/>
      <c r="S16" s="677"/>
      <c r="T16" s="622"/>
      <c r="U16" s="676"/>
      <c r="V16" s="624"/>
      <c r="W16" s="677"/>
      <c r="X16" s="622"/>
      <c r="Y16" s="676"/>
      <c r="Z16" s="624"/>
      <c r="AA16" s="677"/>
      <c r="AB16" s="622"/>
      <c r="AC16" s="676"/>
      <c r="AD16" s="624"/>
      <c r="AE16" s="677"/>
      <c r="AF16" s="622"/>
      <c r="AG16" s="676"/>
      <c r="AH16" s="624"/>
      <c r="AI16" s="677"/>
      <c r="AJ16" s="622"/>
      <c r="AK16" s="676"/>
      <c r="AL16" s="624"/>
      <c r="AM16" s="677"/>
      <c r="AN16" s="622"/>
      <c r="AO16" s="676"/>
      <c r="AP16" s="624"/>
      <c r="AQ16" s="677"/>
      <c r="AR16" s="622"/>
      <c r="AS16" s="676"/>
      <c r="AT16" s="624"/>
      <c r="AU16" s="677"/>
      <c r="AV16" s="622"/>
      <c r="AW16" s="676"/>
      <c r="AX16" s="624"/>
      <c r="AY16" s="677"/>
      <c r="AZ16" s="622"/>
      <c r="BA16" s="676"/>
      <c r="BB16" s="624"/>
      <c r="BC16" s="677"/>
      <c r="BD16" s="622"/>
      <c r="BE16" s="676"/>
      <c r="BF16" s="624"/>
      <c r="BG16" s="677"/>
      <c r="BH16" s="622"/>
      <c r="BI16" s="676"/>
      <c r="BJ16" s="624"/>
      <c r="BK16" s="677"/>
      <c r="BL16" s="622"/>
    </row>
    <row r="17" spans="2:64" ht="23.1" customHeight="1" x14ac:dyDescent="0.3">
      <c r="B17" s="816" t="str">
        <f>IF(V5="","",IF(ISERROR(B16+1),,(B16+1)))</f>
        <v/>
      </c>
      <c r="C17" s="817"/>
      <c r="D17" s="3" t="str">
        <f t="shared" si="0"/>
        <v/>
      </c>
      <c r="E17" s="676"/>
      <c r="F17" s="624"/>
      <c r="G17" s="677"/>
      <c r="H17" s="622"/>
      <c r="I17" s="676"/>
      <c r="J17" s="624"/>
      <c r="K17" s="677"/>
      <c r="L17" s="622"/>
      <c r="M17" s="676"/>
      <c r="N17" s="624"/>
      <c r="O17" s="677"/>
      <c r="P17" s="622"/>
      <c r="Q17" s="676"/>
      <c r="R17" s="624"/>
      <c r="S17" s="677"/>
      <c r="T17" s="622"/>
      <c r="U17" s="676"/>
      <c r="V17" s="624"/>
      <c r="W17" s="677"/>
      <c r="X17" s="622"/>
      <c r="Y17" s="676"/>
      <c r="Z17" s="624"/>
      <c r="AA17" s="677"/>
      <c r="AB17" s="622"/>
      <c r="AC17" s="676"/>
      <c r="AD17" s="624"/>
      <c r="AE17" s="677"/>
      <c r="AF17" s="622"/>
      <c r="AG17" s="676"/>
      <c r="AH17" s="624"/>
      <c r="AI17" s="677"/>
      <c r="AJ17" s="622"/>
      <c r="AK17" s="676"/>
      <c r="AL17" s="624"/>
      <c r="AM17" s="677"/>
      <c r="AN17" s="622"/>
      <c r="AO17" s="676"/>
      <c r="AP17" s="624"/>
      <c r="AQ17" s="677"/>
      <c r="AR17" s="622"/>
      <c r="AS17" s="676"/>
      <c r="AT17" s="624"/>
      <c r="AU17" s="677"/>
      <c r="AV17" s="622"/>
      <c r="AW17" s="676"/>
      <c r="AX17" s="624"/>
      <c r="AY17" s="677"/>
      <c r="AZ17" s="622"/>
      <c r="BA17" s="676"/>
      <c r="BB17" s="624"/>
      <c r="BC17" s="677"/>
      <c r="BD17" s="622"/>
      <c r="BE17" s="676"/>
      <c r="BF17" s="624"/>
      <c r="BG17" s="677"/>
      <c r="BH17" s="622"/>
      <c r="BI17" s="676"/>
      <c r="BJ17" s="624"/>
      <c r="BK17" s="677"/>
      <c r="BL17" s="622"/>
    </row>
    <row r="18" spans="2:64" ht="23.1" customHeight="1" x14ac:dyDescent="0.3">
      <c r="B18" s="816" t="str">
        <f>IF(V5="","",IF(ISERROR(B17+1),,(B17+1)))</f>
        <v/>
      </c>
      <c r="C18" s="817"/>
      <c r="D18" s="3" t="str">
        <f t="shared" si="0"/>
        <v/>
      </c>
      <c r="E18" s="676"/>
      <c r="F18" s="624"/>
      <c r="G18" s="677"/>
      <c r="H18" s="622"/>
      <c r="I18" s="676"/>
      <c r="J18" s="624"/>
      <c r="K18" s="677"/>
      <c r="L18" s="622"/>
      <c r="M18" s="676"/>
      <c r="N18" s="624"/>
      <c r="O18" s="677"/>
      <c r="P18" s="622"/>
      <c r="Q18" s="676"/>
      <c r="R18" s="624"/>
      <c r="S18" s="677"/>
      <c r="T18" s="622"/>
      <c r="U18" s="676"/>
      <c r="V18" s="624"/>
      <c r="W18" s="677"/>
      <c r="X18" s="622"/>
      <c r="Y18" s="676"/>
      <c r="Z18" s="624"/>
      <c r="AA18" s="677"/>
      <c r="AB18" s="622"/>
      <c r="AC18" s="676"/>
      <c r="AD18" s="624"/>
      <c r="AE18" s="677"/>
      <c r="AF18" s="622"/>
      <c r="AG18" s="676"/>
      <c r="AH18" s="624"/>
      <c r="AI18" s="677"/>
      <c r="AJ18" s="622"/>
      <c r="AK18" s="676"/>
      <c r="AL18" s="624"/>
      <c r="AM18" s="677"/>
      <c r="AN18" s="622"/>
      <c r="AO18" s="676"/>
      <c r="AP18" s="624"/>
      <c r="AQ18" s="677"/>
      <c r="AR18" s="622"/>
      <c r="AS18" s="676"/>
      <c r="AT18" s="624"/>
      <c r="AU18" s="677"/>
      <c r="AV18" s="622"/>
      <c r="AW18" s="676"/>
      <c r="AX18" s="624"/>
      <c r="AY18" s="677"/>
      <c r="AZ18" s="622"/>
      <c r="BA18" s="676"/>
      <c r="BB18" s="624"/>
      <c r="BC18" s="677"/>
      <c r="BD18" s="622"/>
      <c r="BE18" s="676"/>
      <c r="BF18" s="624"/>
      <c r="BG18" s="677"/>
      <c r="BH18" s="622"/>
      <c r="BI18" s="676"/>
      <c r="BJ18" s="624"/>
      <c r="BK18" s="677"/>
      <c r="BL18" s="622"/>
    </row>
    <row r="19" spans="2:64" ht="23.1" customHeight="1" x14ac:dyDescent="0.3">
      <c r="B19" s="816" t="str">
        <f>IF(V5="","",IF(ISERROR(B18+1),,(B18+1)))</f>
        <v/>
      </c>
      <c r="C19" s="817"/>
      <c r="D19" s="3" t="str">
        <f t="shared" si="0"/>
        <v/>
      </c>
      <c r="E19" s="676"/>
      <c r="F19" s="624"/>
      <c r="G19" s="677"/>
      <c r="H19" s="622"/>
      <c r="I19" s="676"/>
      <c r="J19" s="624"/>
      <c r="K19" s="677"/>
      <c r="L19" s="622"/>
      <c r="M19" s="676"/>
      <c r="N19" s="624"/>
      <c r="O19" s="677"/>
      <c r="P19" s="622"/>
      <c r="Q19" s="676"/>
      <c r="R19" s="624"/>
      <c r="S19" s="677"/>
      <c r="T19" s="622"/>
      <c r="U19" s="676"/>
      <c r="V19" s="624"/>
      <c r="W19" s="677"/>
      <c r="X19" s="622"/>
      <c r="Y19" s="676"/>
      <c r="Z19" s="624"/>
      <c r="AA19" s="677"/>
      <c r="AB19" s="622"/>
      <c r="AC19" s="676"/>
      <c r="AD19" s="624"/>
      <c r="AE19" s="677"/>
      <c r="AF19" s="622"/>
      <c r="AG19" s="676"/>
      <c r="AH19" s="624"/>
      <c r="AI19" s="677"/>
      <c r="AJ19" s="622"/>
      <c r="AK19" s="676"/>
      <c r="AL19" s="624"/>
      <c r="AM19" s="677"/>
      <c r="AN19" s="622"/>
      <c r="AO19" s="676"/>
      <c r="AP19" s="624"/>
      <c r="AQ19" s="677"/>
      <c r="AR19" s="622"/>
      <c r="AS19" s="676"/>
      <c r="AT19" s="624"/>
      <c r="AU19" s="677"/>
      <c r="AV19" s="622"/>
      <c r="AW19" s="676"/>
      <c r="AX19" s="624"/>
      <c r="AY19" s="677"/>
      <c r="AZ19" s="622"/>
      <c r="BA19" s="676"/>
      <c r="BB19" s="624"/>
      <c r="BC19" s="677"/>
      <c r="BD19" s="622"/>
      <c r="BE19" s="676"/>
      <c r="BF19" s="624"/>
      <c r="BG19" s="677"/>
      <c r="BH19" s="622"/>
      <c r="BI19" s="676"/>
      <c r="BJ19" s="624"/>
      <c r="BK19" s="677"/>
      <c r="BL19" s="622"/>
    </row>
    <row r="20" spans="2:64" ht="23.1" customHeight="1" x14ac:dyDescent="0.3">
      <c r="B20" s="816" t="str">
        <f>IF(V5="","",IF(ISERROR(B19+1),,(B19+1)))</f>
        <v/>
      </c>
      <c r="C20" s="817"/>
      <c r="D20" s="3" t="str">
        <f t="shared" si="0"/>
        <v/>
      </c>
      <c r="E20" s="676"/>
      <c r="F20" s="624"/>
      <c r="G20" s="677"/>
      <c r="H20" s="622"/>
      <c r="I20" s="676"/>
      <c r="J20" s="624"/>
      <c r="K20" s="677"/>
      <c r="L20" s="622"/>
      <c r="M20" s="676"/>
      <c r="N20" s="624"/>
      <c r="O20" s="677"/>
      <c r="P20" s="622"/>
      <c r="Q20" s="676"/>
      <c r="R20" s="624"/>
      <c r="S20" s="677"/>
      <c r="T20" s="622"/>
      <c r="U20" s="676"/>
      <c r="V20" s="624"/>
      <c r="W20" s="677"/>
      <c r="X20" s="622"/>
      <c r="Y20" s="676"/>
      <c r="Z20" s="624"/>
      <c r="AA20" s="677"/>
      <c r="AB20" s="622"/>
      <c r="AC20" s="676"/>
      <c r="AD20" s="624"/>
      <c r="AE20" s="677"/>
      <c r="AF20" s="622"/>
      <c r="AG20" s="676"/>
      <c r="AH20" s="624"/>
      <c r="AI20" s="677"/>
      <c r="AJ20" s="622"/>
      <c r="AK20" s="676"/>
      <c r="AL20" s="624"/>
      <c r="AM20" s="677"/>
      <c r="AN20" s="622"/>
      <c r="AO20" s="676"/>
      <c r="AP20" s="624"/>
      <c r="AQ20" s="677"/>
      <c r="AR20" s="622"/>
      <c r="AS20" s="676"/>
      <c r="AT20" s="624"/>
      <c r="AU20" s="677"/>
      <c r="AV20" s="622"/>
      <c r="AW20" s="676"/>
      <c r="AX20" s="624"/>
      <c r="AY20" s="677"/>
      <c r="AZ20" s="622"/>
      <c r="BA20" s="676"/>
      <c r="BB20" s="624"/>
      <c r="BC20" s="677"/>
      <c r="BD20" s="622"/>
      <c r="BE20" s="676"/>
      <c r="BF20" s="624"/>
      <c r="BG20" s="677"/>
      <c r="BH20" s="622"/>
      <c r="BI20" s="676"/>
      <c r="BJ20" s="624"/>
      <c r="BK20" s="677"/>
      <c r="BL20" s="622"/>
    </row>
    <row r="21" spans="2:64" ht="23.1" customHeight="1" x14ac:dyDescent="0.3">
      <c r="B21" s="816" t="str">
        <f>IF(V5="","",IF(ISERROR(B20+1),,(B20+1)))</f>
        <v/>
      </c>
      <c r="C21" s="817"/>
      <c r="D21" s="3" t="str">
        <f t="shared" si="0"/>
        <v/>
      </c>
      <c r="E21" s="676"/>
      <c r="F21" s="624"/>
      <c r="G21" s="677"/>
      <c r="H21" s="622"/>
      <c r="I21" s="676"/>
      <c r="J21" s="624"/>
      <c r="K21" s="677"/>
      <c r="L21" s="622"/>
      <c r="M21" s="676"/>
      <c r="N21" s="624"/>
      <c r="O21" s="677"/>
      <c r="P21" s="622"/>
      <c r="Q21" s="676"/>
      <c r="R21" s="624"/>
      <c r="S21" s="677"/>
      <c r="T21" s="622"/>
      <c r="U21" s="676"/>
      <c r="V21" s="624"/>
      <c r="W21" s="677"/>
      <c r="X21" s="622"/>
      <c r="Y21" s="676"/>
      <c r="Z21" s="624"/>
      <c r="AA21" s="677"/>
      <c r="AB21" s="622"/>
      <c r="AC21" s="676"/>
      <c r="AD21" s="624"/>
      <c r="AE21" s="677"/>
      <c r="AF21" s="622"/>
      <c r="AG21" s="676"/>
      <c r="AH21" s="624"/>
      <c r="AI21" s="677"/>
      <c r="AJ21" s="622"/>
      <c r="AK21" s="676"/>
      <c r="AL21" s="624"/>
      <c r="AM21" s="677"/>
      <c r="AN21" s="622"/>
      <c r="AO21" s="676"/>
      <c r="AP21" s="624"/>
      <c r="AQ21" s="677"/>
      <c r="AR21" s="622"/>
      <c r="AS21" s="676"/>
      <c r="AT21" s="624"/>
      <c r="AU21" s="677"/>
      <c r="AV21" s="622"/>
      <c r="AW21" s="676"/>
      <c r="AX21" s="624"/>
      <c r="AY21" s="677"/>
      <c r="AZ21" s="622"/>
      <c r="BA21" s="676"/>
      <c r="BB21" s="624"/>
      <c r="BC21" s="677"/>
      <c r="BD21" s="622"/>
      <c r="BE21" s="676"/>
      <c r="BF21" s="624"/>
      <c r="BG21" s="677"/>
      <c r="BH21" s="622"/>
      <c r="BI21" s="676"/>
      <c r="BJ21" s="624"/>
      <c r="BK21" s="677"/>
      <c r="BL21" s="622"/>
    </row>
    <row r="22" spans="2:64" ht="23.1" customHeight="1" x14ac:dyDescent="0.3">
      <c r="B22" s="816" t="str">
        <f>IF(V5="","",IF(ISERROR(B21+1),,(B21+1)))</f>
        <v/>
      </c>
      <c r="C22" s="817"/>
      <c r="D22" s="3" t="str">
        <f t="shared" si="0"/>
        <v/>
      </c>
      <c r="E22" s="676"/>
      <c r="F22" s="624"/>
      <c r="G22" s="677"/>
      <c r="H22" s="622"/>
      <c r="I22" s="676"/>
      <c r="J22" s="624"/>
      <c r="K22" s="677"/>
      <c r="L22" s="622"/>
      <c r="M22" s="676"/>
      <c r="N22" s="624"/>
      <c r="O22" s="677"/>
      <c r="P22" s="622"/>
      <c r="Q22" s="676"/>
      <c r="R22" s="624"/>
      <c r="S22" s="677"/>
      <c r="T22" s="622"/>
      <c r="U22" s="676"/>
      <c r="V22" s="624"/>
      <c r="W22" s="677"/>
      <c r="X22" s="622"/>
      <c r="Y22" s="676"/>
      <c r="Z22" s="624"/>
      <c r="AA22" s="677"/>
      <c r="AB22" s="622"/>
      <c r="AC22" s="676"/>
      <c r="AD22" s="624"/>
      <c r="AE22" s="677"/>
      <c r="AF22" s="622"/>
      <c r="AG22" s="676"/>
      <c r="AH22" s="624"/>
      <c r="AI22" s="677"/>
      <c r="AJ22" s="622"/>
      <c r="AK22" s="676"/>
      <c r="AL22" s="624"/>
      <c r="AM22" s="677"/>
      <c r="AN22" s="622"/>
      <c r="AO22" s="676"/>
      <c r="AP22" s="624"/>
      <c r="AQ22" s="677"/>
      <c r="AR22" s="622"/>
      <c r="AS22" s="676"/>
      <c r="AT22" s="624"/>
      <c r="AU22" s="677"/>
      <c r="AV22" s="622"/>
      <c r="AW22" s="676"/>
      <c r="AX22" s="624"/>
      <c r="AY22" s="677"/>
      <c r="AZ22" s="622"/>
      <c r="BA22" s="676"/>
      <c r="BB22" s="624"/>
      <c r="BC22" s="677"/>
      <c r="BD22" s="622"/>
      <c r="BE22" s="676"/>
      <c r="BF22" s="624"/>
      <c r="BG22" s="677"/>
      <c r="BH22" s="622"/>
      <c r="BI22" s="676"/>
      <c r="BJ22" s="624"/>
      <c r="BK22" s="677"/>
      <c r="BL22" s="622"/>
    </row>
    <row r="23" spans="2:64" ht="23.1" customHeight="1" x14ac:dyDescent="0.3">
      <c r="B23" s="816" t="str">
        <f>IF(V5="","",IF(ISERROR(B22+1),,(B22+1)))</f>
        <v/>
      </c>
      <c r="C23" s="817"/>
      <c r="D23" s="3" t="str">
        <f t="shared" si="0"/>
        <v/>
      </c>
      <c r="E23" s="676"/>
      <c r="F23" s="624"/>
      <c r="G23" s="677"/>
      <c r="H23" s="622"/>
      <c r="I23" s="676"/>
      <c r="J23" s="624"/>
      <c r="K23" s="677"/>
      <c r="L23" s="622"/>
      <c r="M23" s="676"/>
      <c r="N23" s="624"/>
      <c r="O23" s="677"/>
      <c r="P23" s="622"/>
      <c r="Q23" s="676"/>
      <c r="R23" s="624"/>
      <c r="S23" s="677"/>
      <c r="T23" s="622"/>
      <c r="U23" s="676"/>
      <c r="V23" s="624"/>
      <c r="W23" s="677"/>
      <c r="X23" s="622"/>
      <c r="Y23" s="676"/>
      <c r="Z23" s="624"/>
      <c r="AA23" s="677"/>
      <c r="AB23" s="622"/>
      <c r="AC23" s="676"/>
      <c r="AD23" s="624"/>
      <c r="AE23" s="677"/>
      <c r="AF23" s="622"/>
      <c r="AG23" s="676"/>
      <c r="AH23" s="624"/>
      <c r="AI23" s="677"/>
      <c r="AJ23" s="622"/>
      <c r="AK23" s="676"/>
      <c r="AL23" s="624"/>
      <c r="AM23" s="677"/>
      <c r="AN23" s="622"/>
      <c r="AO23" s="676"/>
      <c r="AP23" s="624"/>
      <c r="AQ23" s="677"/>
      <c r="AR23" s="622"/>
      <c r="AS23" s="676"/>
      <c r="AT23" s="624"/>
      <c r="AU23" s="677"/>
      <c r="AV23" s="622"/>
      <c r="AW23" s="676"/>
      <c r="AX23" s="624"/>
      <c r="AY23" s="677"/>
      <c r="AZ23" s="622"/>
      <c r="BA23" s="676"/>
      <c r="BB23" s="624"/>
      <c r="BC23" s="677"/>
      <c r="BD23" s="622"/>
      <c r="BE23" s="676"/>
      <c r="BF23" s="624"/>
      <c r="BG23" s="677"/>
      <c r="BH23" s="622"/>
      <c r="BI23" s="676"/>
      <c r="BJ23" s="624"/>
      <c r="BK23" s="677"/>
      <c r="BL23" s="622"/>
    </row>
    <row r="24" spans="2:64" ht="23.1" customHeight="1" x14ac:dyDescent="0.3">
      <c r="B24" s="816" t="str">
        <f>IF(V5="","",IF(ISERROR(B23+1),,(B23+1)))</f>
        <v/>
      </c>
      <c r="C24" s="817"/>
      <c r="D24" s="3" t="str">
        <f t="shared" si="0"/>
        <v/>
      </c>
      <c r="E24" s="676"/>
      <c r="F24" s="624"/>
      <c r="G24" s="677"/>
      <c r="H24" s="622"/>
      <c r="I24" s="676"/>
      <c r="J24" s="624"/>
      <c r="K24" s="677"/>
      <c r="L24" s="622"/>
      <c r="M24" s="676"/>
      <c r="N24" s="624"/>
      <c r="O24" s="677"/>
      <c r="P24" s="622"/>
      <c r="Q24" s="676"/>
      <c r="R24" s="624"/>
      <c r="S24" s="677"/>
      <c r="T24" s="622"/>
      <c r="U24" s="676"/>
      <c r="V24" s="624"/>
      <c r="W24" s="677"/>
      <c r="X24" s="622"/>
      <c r="Y24" s="676"/>
      <c r="Z24" s="624"/>
      <c r="AA24" s="677"/>
      <c r="AB24" s="622"/>
      <c r="AC24" s="676"/>
      <c r="AD24" s="624"/>
      <c r="AE24" s="677"/>
      <c r="AF24" s="622"/>
      <c r="AG24" s="676"/>
      <c r="AH24" s="624"/>
      <c r="AI24" s="677"/>
      <c r="AJ24" s="622"/>
      <c r="AK24" s="676"/>
      <c r="AL24" s="624"/>
      <c r="AM24" s="677"/>
      <c r="AN24" s="622"/>
      <c r="AO24" s="676"/>
      <c r="AP24" s="624"/>
      <c r="AQ24" s="677"/>
      <c r="AR24" s="622"/>
      <c r="AS24" s="676"/>
      <c r="AT24" s="624"/>
      <c r="AU24" s="677"/>
      <c r="AV24" s="622"/>
      <c r="AW24" s="676"/>
      <c r="AX24" s="624"/>
      <c r="AY24" s="677"/>
      <c r="AZ24" s="622"/>
      <c r="BA24" s="676"/>
      <c r="BB24" s="624"/>
      <c r="BC24" s="677"/>
      <c r="BD24" s="622"/>
      <c r="BE24" s="676"/>
      <c r="BF24" s="624"/>
      <c r="BG24" s="677"/>
      <c r="BH24" s="622"/>
      <c r="BI24" s="676"/>
      <c r="BJ24" s="624"/>
      <c r="BK24" s="677"/>
      <c r="BL24" s="622"/>
    </row>
    <row r="25" spans="2:64" ht="23.1" customHeight="1" x14ac:dyDescent="0.3">
      <c r="B25" s="816" t="str">
        <f>IF(V5="","",IF(ISERROR(B24+1),,(B24+1)))</f>
        <v/>
      </c>
      <c r="C25" s="817"/>
      <c r="D25" s="3" t="str">
        <f t="shared" si="0"/>
        <v/>
      </c>
      <c r="E25" s="676"/>
      <c r="F25" s="624"/>
      <c r="G25" s="677"/>
      <c r="H25" s="622"/>
      <c r="I25" s="676"/>
      <c r="J25" s="624"/>
      <c r="K25" s="677"/>
      <c r="L25" s="622"/>
      <c r="M25" s="676"/>
      <c r="N25" s="624"/>
      <c r="O25" s="677"/>
      <c r="P25" s="622"/>
      <c r="Q25" s="676"/>
      <c r="R25" s="624"/>
      <c r="S25" s="677"/>
      <c r="T25" s="622"/>
      <c r="U25" s="676"/>
      <c r="V25" s="624"/>
      <c r="W25" s="677"/>
      <c r="X25" s="622"/>
      <c r="Y25" s="676"/>
      <c r="Z25" s="624"/>
      <c r="AA25" s="677"/>
      <c r="AB25" s="622"/>
      <c r="AC25" s="676"/>
      <c r="AD25" s="624"/>
      <c r="AE25" s="677"/>
      <c r="AF25" s="622"/>
      <c r="AG25" s="676"/>
      <c r="AH25" s="624"/>
      <c r="AI25" s="677"/>
      <c r="AJ25" s="622"/>
      <c r="AK25" s="676"/>
      <c r="AL25" s="624"/>
      <c r="AM25" s="677"/>
      <c r="AN25" s="622"/>
      <c r="AO25" s="676"/>
      <c r="AP25" s="624"/>
      <c r="AQ25" s="677"/>
      <c r="AR25" s="622"/>
      <c r="AS25" s="676"/>
      <c r="AT25" s="624"/>
      <c r="AU25" s="677"/>
      <c r="AV25" s="622"/>
      <c r="AW25" s="676"/>
      <c r="AX25" s="624"/>
      <c r="AY25" s="677"/>
      <c r="AZ25" s="622"/>
      <c r="BA25" s="676"/>
      <c r="BB25" s="624"/>
      <c r="BC25" s="677"/>
      <c r="BD25" s="622"/>
      <c r="BE25" s="676"/>
      <c r="BF25" s="624"/>
      <c r="BG25" s="677"/>
      <c r="BH25" s="622"/>
      <c r="BI25" s="676"/>
      <c r="BJ25" s="624"/>
      <c r="BK25" s="677"/>
      <c r="BL25" s="622"/>
    </row>
    <row r="26" spans="2:64" ht="23.1" customHeight="1" x14ac:dyDescent="0.3">
      <c r="B26" s="816" t="str">
        <f>IF(V5="","",IF(ISERROR(B25+1),,(B25+1)))</f>
        <v/>
      </c>
      <c r="C26" s="817"/>
      <c r="D26" s="3" t="str">
        <f t="shared" si="0"/>
        <v/>
      </c>
      <c r="E26" s="676"/>
      <c r="F26" s="624"/>
      <c r="G26" s="677"/>
      <c r="H26" s="622"/>
      <c r="I26" s="676"/>
      <c r="J26" s="624"/>
      <c r="K26" s="677"/>
      <c r="L26" s="622"/>
      <c r="M26" s="676"/>
      <c r="N26" s="624"/>
      <c r="O26" s="677"/>
      <c r="P26" s="622"/>
      <c r="Q26" s="676"/>
      <c r="R26" s="624"/>
      <c r="S26" s="677"/>
      <c r="T26" s="622"/>
      <c r="U26" s="676"/>
      <c r="V26" s="624"/>
      <c r="W26" s="677"/>
      <c r="X26" s="622"/>
      <c r="Y26" s="676"/>
      <c r="Z26" s="624"/>
      <c r="AA26" s="677"/>
      <c r="AB26" s="622"/>
      <c r="AC26" s="676"/>
      <c r="AD26" s="624"/>
      <c r="AE26" s="677"/>
      <c r="AF26" s="622"/>
      <c r="AG26" s="676"/>
      <c r="AH26" s="624"/>
      <c r="AI26" s="677"/>
      <c r="AJ26" s="622"/>
      <c r="AK26" s="676"/>
      <c r="AL26" s="624"/>
      <c r="AM26" s="677"/>
      <c r="AN26" s="622"/>
      <c r="AO26" s="676"/>
      <c r="AP26" s="624"/>
      <c r="AQ26" s="677"/>
      <c r="AR26" s="622"/>
      <c r="AS26" s="676"/>
      <c r="AT26" s="624"/>
      <c r="AU26" s="677"/>
      <c r="AV26" s="622"/>
      <c r="AW26" s="676"/>
      <c r="AX26" s="624"/>
      <c r="AY26" s="677"/>
      <c r="AZ26" s="622"/>
      <c r="BA26" s="676"/>
      <c r="BB26" s="624"/>
      <c r="BC26" s="677"/>
      <c r="BD26" s="622"/>
      <c r="BE26" s="676"/>
      <c r="BF26" s="624"/>
      <c r="BG26" s="677"/>
      <c r="BH26" s="622"/>
      <c r="BI26" s="676"/>
      <c r="BJ26" s="624"/>
      <c r="BK26" s="677"/>
      <c r="BL26" s="622"/>
    </row>
    <row r="27" spans="2:64" ht="23.1" customHeight="1" x14ac:dyDescent="0.3">
      <c r="B27" s="816" t="str">
        <f>IF(V5="","",IF(ISERROR(B26+1),,(B26+1)))</f>
        <v/>
      </c>
      <c r="C27" s="817"/>
      <c r="D27" s="3" t="str">
        <f t="shared" si="0"/>
        <v/>
      </c>
      <c r="E27" s="676"/>
      <c r="F27" s="624"/>
      <c r="G27" s="677"/>
      <c r="H27" s="622"/>
      <c r="I27" s="676"/>
      <c r="J27" s="624"/>
      <c r="K27" s="677"/>
      <c r="L27" s="622"/>
      <c r="M27" s="676"/>
      <c r="N27" s="624"/>
      <c r="O27" s="677"/>
      <c r="P27" s="622"/>
      <c r="Q27" s="676"/>
      <c r="R27" s="624"/>
      <c r="S27" s="677"/>
      <c r="T27" s="622"/>
      <c r="U27" s="676"/>
      <c r="V27" s="624"/>
      <c r="W27" s="677"/>
      <c r="X27" s="622"/>
      <c r="Y27" s="676"/>
      <c r="Z27" s="624"/>
      <c r="AA27" s="677"/>
      <c r="AB27" s="622"/>
      <c r="AC27" s="676"/>
      <c r="AD27" s="624"/>
      <c r="AE27" s="677"/>
      <c r="AF27" s="622"/>
      <c r="AG27" s="676"/>
      <c r="AH27" s="624"/>
      <c r="AI27" s="677"/>
      <c r="AJ27" s="622"/>
      <c r="AK27" s="676"/>
      <c r="AL27" s="624"/>
      <c r="AM27" s="677"/>
      <c r="AN27" s="622"/>
      <c r="AO27" s="676"/>
      <c r="AP27" s="624"/>
      <c r="AQ27" s="677"/>
      <c r="AR27" s="622"/>
      <c r="AS27" s="676"/>
      <c r="AT27" s="624"/>
      <c r="AU27" s="677"/>
      <c r="AV27" s="622"/>
      <c r="AW27" s="676"/>
      <c r="AX27" s="624"/>
      <c r="AY27" s="677"/>
      <c r="AZ27" s="622"/>
      <c r="BA27" s="676"/>
      <c r="BB27" s="624"/>
      <c r="BC27" s="677"/>
      <c r="BD27" s="622"/>
      <c r="BE27" s="676"/>
      <c r="BF27" s="624"/>
      <c r="BG27" s="677"/>
      <c r="BH27" s="622"/>
      <c r="BI27" s="805"/>
      <c r="BJ27" s="806"/>
      <c r="BK27" s="807"/>
      <c r="BL27" s="808"/>
    </row>
    <row r="28" spans="2:64" ht="23.1" customHeight="1" x14ac:dyDescent="0.3">
      <c r="B28" s="816" t="str">
        <f>IF(V5="","",IF(ISERROR(B27+1),,(B27+1)))</f>
        <v/>
      </c>
      <c r="C28" s="817"/>
      <c r="D28" s="3" t="str">
        <f t="shared" si="0"/>
        <v/>
      </c>
      <c r="E28" s="676"/>
      <c r="F28" s="624"/>
      <c r="G28" s="677"/>
      <c r="H28" s="622"/>
      <c r="I28" s="676"/>
      <c r="J28" s="624"/>
      <c r="K28" s="677"/>
      <c r="L28" s="622"/>
      <c r="M28" s="676"/>
      <c r="N28" s="624"/>
      <c r="O28" s="677"/>
      <c r="P28" s="622"/>
      <c r="Q28" s="676"/>
      <c r="R28" s="624"/>
      <c r="S28" s="677"/>
      <c r="T28" s="622"/>
      <c r="U28" s="676"/>
      <c r="V28" s="624"/>
      <c r="W28" s="677"/>
      <c r="X28" s="622"/>
      <c r="Y28" s="676"/>
      <c r="Z28" s="624"/>
      <c r="AA28" s="677"/>
      <c r="AB28" s="622"/>
      <c r="AC28" s="676"/>
      <c r="AD28" s="624"/>
      <c r="AE28" s="677"/>
      <c r="AF28" s="622"/>
      <c r="AG28" s="676"/>
      <c r="AH28" s="624"/>
      <c r="AI28" s="677"/>
      <c r="AJ28" s="622"/>
      <c r="AK28" s="676"/>
      <c r="AL28" s="624"/>
      <c r="AM28" s="677"/>
      <c r="AN28" s="622"/>
      <c r="AO28" s="676"/>
      <c r="AP28" s="624"/>
      <c r="AQ28" s="677"/>
      <c r="AR28" s="622"/>
      <c r="AS28" s="676"/>
      <c r="AT28" s="624"/>
      <c r="AU28" s="677"/>
      <c r="AV28" s="622"/>
      <c r="AW28" s="676"/>
      <c r="AX28" s="624"/>
      <c r="AY28" s="677"/>
      <c r="AZ28" s="622"/>
      <c r="BA28" s="676"/>
      <c r="BB28" s="624"/>
      <c r="BC28" s="677"/>
      <c r="BD28" s="622"/>
      <c r="BE28" s="676"/>
      <c r="BF28" s="624"/>
      <c r="BG28" s="677"/>
      <c r="BH28" s="622"/>
      <c r="BI28" s="805"/>
      <c r="BJ28" s="806"/>
      <c r="BK28" s="807"/>
      <c r="BL28" s="808"/>
    </row>
    <row r="29" spans="2:64" ht="23.1" customHeight="1" x14ac:dyDescent="0.3">
      <c r="B29" s="816" t="str">
        <f>IF(V5="","",IF(ISERROR(B28+1),,(B28+1)))</f>
        <v/>
      </c>
      <c r="C29" s="817"/>
      <c r="D29" s="3" t="str">
        <f t="shared" si="0"/>
        <v/>
      </c>
      <c r="E29" s="676"/>
      <c r="F29" s="624"/>
      <c r="G29" s="677"/>
      <c r="H29" s="622"/>
      <c r="I29" s="676"/>
      <c r="J29" s="624"/>
      <c r="K29" s="677"/>
      <c r="L29" s="622"/>
      <c r="M29" s="676"/>
      <c r="N29" s="624"/>
      <c r="O29" s="677"/>
      <c r="P29" s="622"/>
      <c r="Q29" s="676"/>
      <c r="R29" s="624"/>
      <c r="S29" s="677"/>
      <c r="T29" s="622"/>
      <c r="U29" s="676"/>
      <c r="V29" s="624"/>
      <c r="W29" s="677"/>
      <c r="X29" s="622"/>
      <c r="Y29" s="676"/>
      <c r="Z29" s="624"/>
      <c r="AA29" s="677"/>
      <c r="AB29" s="622"/>
      <c r="AC29" s="676"/>
      <c r="AD29" s="624"/>
      <c r="AE29" s="677"/>
      <c r="AF29" s="622"/>
      <c r="AG29" s="676"/>
      <c r="AH29" s="624"/>
      <c r="AI29" s="677"/>
      <c r="AJ29" s="622"/>
      <c r="AK29" s="676"/>
      <c r="AL29" s="624"/>
      <c r="AM29" s="677"/>
      <c r="AN29" s="622"/>
      <c r="AO29" s="676"/>
      <c r="AP29" s="624"/>
      <c r="AQ29" s="677"/>
      <c r="AR29" s="622"/>
      <c r="AS29" s="676"/>
      <c r="AT29" s="624"/>
      <c r="AU29" s="677"/>
      <c r="AV29" s="622"/>
      <c r="AW29" s="676"/>
      <c r="AX29" s="624"/>
      <c r="AY29" s="677"/>
      <c r="AZ29" s="622"/>
      <c r="BA29" s="676"/>
      <c r="BB29" s="624"/>
      <c r="BC29" s="677"/>
      <c r="BD29" s="622"/>
      <c r="BE29" s="676"/>
      <c r="BF29" s="624"/>
      <c r="BG29" s="677"/>
      <c r="BH29" s="622"/>
      <c r="BI29" s="805"/>
      <c r="BJ29" s="806"/>
      <c r="BK29" s="807"/>
      <c r="BL29" s="808"/>
    </row>
    <row r="30" spans="2:64" ht="23.1" customHeight="1" x14ac:dyDescent="0.3">
      <c r="B30" s="816" t="str">
        <f>IF(V5="","",IF(ISERROR(B29+1),,(B29+1)))</f>
        <v/>
      </c>
      <c r="C30" s="817"/>
      <c r="D30" s="3" t="str">
        <f t="shared" si="0"/>
        <v/>
      </c>
      <c r="E30" s="676"/>
      <c r="F30" s="624"/>
      <c r="G30" s="677"/>
      <c r="H30" s="622"/>
      <c r="I30" s="676"/>
      <c r="J30" s="624"/>
      <c r="K30" s="677"/>
      <c r="L30" s="622"/>
      <c r="M30" s="676"/>
      <c r="N30" s="624"/>
      <c r="O30" s="677"/>
      <c r="P30" s="622"/>
      <c r="Q30" s="676"/>
      <c r="R30" s="624"/>
      <c r="S30" s="677"/>
      <c r="T30" s="622"/>
      <c r="U30" s="676"/>
      <c r="V30" s="624"/>
      <c r="W30" s="677"/>
      <c r="X30" s="622"/>
      <c r="Y30" s="676"/>
      <c r="Z30" s="624"/>
      <c r="AA30" s="677"/>
      <c r="AB30" s="622"/>
      <c r="AC30" s="676"/>
      <c r="AD30" s="624"/>
      <c r="AE30" s="677"/>
      <c r="AF30" s="622"/>
      <c r="AG30" s="676"/>
      <c r="AH30" s="624"/>
      <c r="AI30" s="677"/>
      <c r="AJ30" s="622"/>
      <c r="AK30" s="676"/>
      <c r="AL30" s="624"/>
      <c r="AM30" s="677"/>
      <c r="AN30" s="622"/>
      <c r="AO30" s="676"/>
      <c r="AP30" s="624"/>
      <c r="AQ30" s="677"/>
      <c r="AR30" s="622"/>
      <c r="AS30" s="676"/>
      <c r="AT30" s="624"/>
      <c r="AU30" s="677"/>
      <c r="AV30" s="622"/>
      <c r="AW30" s="676"/>
      <c r="AX30" s="624"/>
      <c r="AY30" s="677"/>
      <c r="AZ30" s="622"/>
      <c r="BA30" s="676"/>
      <c r="BB30" s="624"/>
      <c r="BC30" s="677"/>
      <c r="BD30" s="622"/>
      <c r="BE30" s="676"/>
      <c r="BF30" s="624"/>
      <c r="BG30" s="677"/>
      <c r="BH30" s="622"/>
      <c r="BI30" s="805"/>
      <c r="BJ30" s="806"/>
      <c r="BK30" s="807"/>
      <c r="BL30" s="808"/>
    </row>
    <row r="31" spans="2:64" ht="23.1" customHeight="1" x14ac:dyDescent="0.3">
      <c r="B31" s="816" t="str">
        <f>IF(V5="","",IF(ISERROR(B30+1),,(B30+1)))</f>
        <v/>
      </c>
      <c r="C31" s="817"/>
      <c r="D31" s="3" t="str">
        <f t="shared" si="0"/>
        <v/>
      </c>
      <c r="E31" s="676"/>
      <c r="F31" s="624"/>
      <c r="G31" s="677"/>
      <c r="H31" s="622"/>
      <c r="I31" s="676"/>
      <c r="J31" s="624"/>
      <c r="K31" s="677"/>
      <c r="L31" s="622"/>
      <c r="M31" s="676"/>
      <c r="N31" s="624"/>
      <c r="O31" s="677"/>
      <c r="P31" s="622"/>
      <c r="Q31" s="676"/>
      <c r="R31" s="624"/>
      <c r="S31" s="677"/>
      <c r="T31" s="622"/>
      <c r="U31" s="676"/>
      <c r="V31" s="624"/>
      <c r="W31" s="677"/>
      <c r="X31" s="622"/>
      <c r="Y31" s="676"/>
      <c r="Z31" s="624"/>
      <c r="AA31" s="677"/>
      <c r="AB31" s="622"/>
      <c r="AC31" s="676"/>
      <c r="AD31" s="624"/>
      <c r="AE31" s="677"/>
      <c r="AF31" s="622"/>
      <c r="AG31" s="676"/>
      <c r="AH31" s="624"/>
      <c r="AI31" s="677"/>
      <c r="AJ31" s="622"/>
      <c r="AK31" s="676"/>
      <c r="AL31" s="624"/>
      <c r="AM31" s="677"/>
      <c r="AN31" s="622"/>
      <c r="AO31" s="676"/>
      <c r="AP31" s="624"/>
      <c r="AQ31" s="677"/>
      <c r="AR31" s="622"/>
      <c r="AS31" s="676"/>
      <c r="AT31" s="624"/>
      <c r="AU31" s="677"/>
      <c r="AV31" s="622"/>
      <c r="AW31" s="676"/>
      <c r="AX31" s="624"/>
      <c r="AY31" s="677"/>
      <c r="AZ31" s="622"/>
      <c r="BA31" s="676"/>
      <c r="BB31" s="624"/>
      <c r="BC31" s="677"/>
      <c r="BD31" s="622"/>
      <c r="BE31" s="676"/>
      <c r="BF31" s="624"/>
      <c r="BG31" s="677"/>
      <c r="BH31" s="622"/>
      <c r="BI31" s="805"/>
      <c r="BJ31" s="806"/>
      <c r="BK31" s="807"/>
      <c r="BL31" s="808"/>
    </row>
    <row r="32" spans="2:64" ht="23.1" customHeight="1" x14ac:dyDescent="0.3">
      <c r="B32" s="816" t="str">
        <f>IF(V5="","",IF(ISERROR(B31+1),,(B31+1)))</f>
        <v/>
      </c>
      <c r="C32" s="817"/>
      <c r="D32" s="3" t="str">
        <f t="shared" si="0"/>
        <v/>
      </c>
      <c r="E32" s="676"/>
      <c r="F32" s="624"/>
      <c r="G32" s="677"/>
      <c r="H32" s="622"/>
      <c r="I32" s="676"/>
      <c r="J32" s="624"/>
      <c r="K32" s="677"/>
      <c r="L32" s="622"/>
      <c r="M32" s="676"/>
      <c r="N32" s="624"/>
      <c r="O32" s="677"/>
      <c r="P32" s="622"/>
      <c r="Q32" s="676"/>
      <c r="R32" s="624"/>
      <c r="S32" s="677"/>
      <c r="T32" s="622"/>
      <c r="U32" s="676"/>
      <c r="V32" s="624"/>
      <c r="W32" s="677"/>
      <c r="X32" s="622"/>
      <c r="Y32" s="676"/>
      <c r="Z32" s="624"/>
      <c r="AA32" s="677"/>
      <c r="AB32" s="622"/>
      <c r="AC32" s="676"/>
      <c r="AD32" s="624"/>
      <c r="AE32" s="677"/>
      <c r="AF32" s="622"/>
      <c r="AG32" s="676"/>
      <c r="AH32" s="624"/>
      <c r="AI32" s="677"/>
      <c r="AJ32" s="622"/>
      <c r="AK32" s="676"/>
      <c r="AL32" s="624"/>
      <c r="AM32" s="677"/>
      <c r="AN32" s="622"/>
      <c r="AO32" s="676"/>
      <c r="AP32" s="624"/>
      <c r="AQ32" s="677"/>
      <c r="AR32" s="622"/>
      <c r="AS32" s="676"/>
      <c r="AT32" s="624"/>
      <c r="AU32" s="677"/>
      <c r="AV32" s="622"/>
      <c r="AW32" s="676"/>
      <c r="AX32" s="624"/>
      <c r="AY32" s="677"/>
      <c r="AZ32" s="622"/>
      <c r="BA32" s="676"/>
      <c r="BB32" s="624"/>
      <c r="BC32" s="677"/>
      <c r="BD32" s="622"/>
      <c r="BE32" s="676"/>
      <c r="BF32" s="624"/>
      <c r="BG32" s="677"/>
      <c r="BH32" s="622"/>
      <c r="BI32" s="805"/>
      <c r="BJ32" s="806"/>
      <c r="BK32" s="807"/>
      <c r="BL32" s="808"/>
    </row>
    <row r="33" spans="2:64" ht="23.1" customHeight="1" x14ac:dyDescent="0.3">
      <c r="B33" s="816" t="str">
        <f>IF(V5="","",IF(ISERROR(B32+1),,(B32+1)))</f>
        <v/>
      </c>
      <c r="C33" s="817"/>
      <c r="D33" s="3" t="str">
        <f t="shared" si="0"/>
        <v/>
      </c>
      <c r="E33" s="676"/>
      <c r="F33" s="624"/>
      <c r="G33" s="677"/>
      <c r="H33" s="622"/>
      <c r="I33" s="676"/>
      <c r="J33" s="624"/>
      <c r="K33" s="677"/>
      <c r="L33" s="622"/>
      <c r="M33" s="676"/>
      <c r="N33" s="624"/>
      <c r="O33" s="677"/>
      <c r="P33" s="622"/>
      <c r="Q33" s="676"/>
      <c r="R33" s="624"/>
      <c r="S33" s="677"/>
      <c r="T33" s="622"/>
      <c r="U33" s="676"/>
      <c r="V33" s="624"/>
      <c r="W33" s="677"/>
      <c r="X33" s="622"/>
      <c r="Y33" s="676"/>
      <c r="Z33" s="624"/>
      <c r="AA33" s="677"/>
      <c r="AB33" s="622"/>
      <c r="AC33" s="676"/>
      <c r="AD33" s="624"/>
      <c r="AE33" s="677"/>
      <c r="AF33" s="622"/>
      <c r="AG33" s="676"/>
      <c r="AH33" s="624"/>
      <c r="AI33" s="677"/>
      <c r="AJ33" s="622"/>
      <c r="AK33" s="676"/>
      <c r="AL33" s="624"/>
      <c r="AM33" s="677"/>
      <c r="AN33" s="622"/>
      <c r="AO33" s="676"/>
      <c r="AP33" s="624"/>
      <c r="AQ33" s="677"/>
      <c r="AR33" s="622"/>
      <c r="AS33" s="676"/>
      <c r="AT33" s="624"/>
      <c r="AU33" s="677"/>
      <c r="AV33" s="622"/>
      <c r="AW33" s="676"/>
      <c r="AX33" s="624"/>
      <c r="AY33" s="677"/>
      <c r="AZ33" s="622"/>
      <c r="BA33" s="676"/>
      <c r="BB33" s="624"/>
      <c r="BC33" s="677"/>
      <c r="BD33" s="622"/>
      <c r="BE33" s="676"/>
      <c r="BF33" s="624"/>
      <c r="BG33" s="677"/>
      <c r="BH33" s="622"/>
      <c r="BI33" s="805"/>
      <c r="BJ33" s="806"/>
      <c r="BK33" s="807"/>
      <c r="BL33" s="808"/>
    </row>
    <row r="34" spans="2:64" ht="23.1" customHeight="1" x14ac:dyDescent="0.3">
      <c r="B34" s="816" t="str">
        <f>IF(V5="","",IF(ISERROR(B33+1),,(B33+1)))</f>
        <v/>
      </c>
      <c r="C34" s="817"/>
      <c r="D34" s="3" t="str">
        <f t="shared" si="0"/>
        <v/>
      </c>
      <c r="E34" s="676"/>
      <c r="F34" s="624"/>
      <c r="G34" s="677"/>
      <c r="H34" s="622"/>
      <c r="I34" s="676"/>
      <c r="J34" s="624"/>
      <c r="K34" s="677"/>
      <c r="L34" s="622"/>
      <c r="M34" s="676"/>
      <c r="N34" s="624"/>
      <c r="O34" s="677"/>
      <c r="P34" s="622"/>
      <c r="Q34" s="676"/>
      <c r="R34" s="624"/>
      <c r="S34" s="677"/>
      <c r="T34" s="622"/>
      <c r="U34" s="676"/>
      <c r="V34" s="624"/>
      <c r="W34" s="677"/>
      <c r="X34" s="622"/>
      <c r="Y34" s="676"/>
      <c r="Z34" s="624"/>
      <c r="AA34" s="677"/>
      <c r="AB34" s="622"/>
      <c r="AC34" s="676"/>
      <c r="AD34" s="624"/>
      <c r="AE34" s="677"/>
      <c r="AF34" s="622"/>
      <c r="AG34" s="676"/>
      <c r="AH34" s="624"/>
      <c r="AI34" s="677"/>
      <c r="AJ34" s="622"/>
      <c r="AK34" s="676"/>
      <c r="AL34" s="624"/>
      <c r="AM34" s="677"/>
      <c r="AN34" s="622"/>
      <c r="AO34" s="676"/>
      <c r="AP34" s="624"/>
      <c r="AQ34" s="677"/>
      <c r="AR34" s="622"/>
      <c r="AS34" s="620"/>
      <c r="AT34" s="676"/>
      <c r="AU34" s="677"/>
      <c r="AV34" s="622"/>
      <c r="AW34" s="676"/>
      <c r="AX34" s="624"/>
      <c r="AY34" s="677"/>
      <c r="AZ34" s="622"/>
      <c r="BA34" s="676"/>
      <c r="BB34" s="624"/>
      <c r="BC34" s="677"/>
      <c r="BD34" s="622"/>
      <c r="BE34" s="676"/>
      <c r="BF34" s="624"/>
      <c r="BG34" s="677"/>
      <c r="BH34" s="622"/>
      <c r="BI34" s="805"/>
      <c r="BJ34" s="806"/>
      <c r="BK34" s="807"/>
      <c r="BL34" s="808"/>
    </row>
    <row r="35" spans="2:64" ht="23.1" customHeight="1" x14ac:dyDescent="0.3">
      <c r="B35" s="816" t="str">
        <f>IF(V5="","",IF(ISERROR(B34+1),,(B34+1)))</f>
        <v/>
      </c>
      <c r="C35" s="817"/>
      <c r="D35" s="3" t="str">
        <f t="shared" si="0"/>
        <v/>
      </c>
      <c r="E35" s="676"/>
      <c r="F35" s="624"/>
      <c r="G35" s="677"/>
      <c r="H35" s="622"/>
      <c r="I35" s="676"/>
      <c r="J35" s="624"/>
      <c r="K35" s="677"/>
      <c r="L35" s="622"/>
      <c r="M35" s="676"/>
      <c r="N35" s="624"/>
      <c r="O35" s="677"/>
      <c r="P35" s="622"/>
      <c r="Q35" s="676"/>
      <c r="R35" s="624"/>
      <c r="S35" s="677"/>
      <c r="T35" s="622"/>
      <c r="U35" s="676"/>
      <c r="V35" s="624"/>
      <c r="W35" s="677"/>
      <c r="X35" s="622"/>
      <c r="Y35" s="676"/>
      <c r="Z35" s="624"/>
      <c r="AA35" s="677"/>
      <c r="AB35" s="622"/>
      <c r="AC35" s="676"/>
      <c r="AD35" s="624"/>
      <c r="AE35" s="677"/>
      <c r="AF35" s="622"/>
      <c r="AG35" s="676"/>
      <c r="AH35" s="624"/>
      <c r="AI35" s="677"/>
      <c r="AJ35" s="622"/>
      <c r="AK35" s="676"/>
      <c r="AL35" s="624"/>
      <c r="AM35" s="677"/>
      <c r="AN35" s="622"/>
      <c r="AO35" s="676"/>
      <c r="AP35" s="624"/>
      <c r="AQ35" s="677"/>
      <c r="AR35" s="622"/>
      <c r="AS35" s="676"/>
      <c r="AT35" s="624"/>
      <c r="AU35" s="677"/>
      <c r="AV35" s="622"/>
      <c r="AW35" s="676"/>
      <c r="AX35" s="624"/>
      <c r="AY35" s="677"/>
      <c r="AZ35" s="622"/>
      <c r="BA35" s="676"/>
      <c r="BB35" s="624"/>
      <c r="BC35" s="677"/>
      <c r="BD35" s="622"/>
      <c r="BE35" s="676"/>
      <c r="BF35" s="624"/>
      <c r="BG35" s="677"/>
      <c r="BH35" s="622"/>
      <c r="BI35" s="805"/>
      <c r="BJ35" s="806"/>
      <c r="BK35" s="807"/>
      <c r="BL35" s="808"/>
    </row>
    <row r="36" spans="2:64" ht="23.1" customHeight="1" x14ac:dyDescent="0.3">
      <c r="B36" s="816" t="str">
        <f>IF(V5="","",IF(ISERROR(B35+1),,(B35+1)))</f>
        <v/>
      </c>
      <c r="C36" s="817"/>
      <c r="D36" s="3" t="str">
        <f t="shared" si="0"/>
        <v/>
      </c>
      <c r="E36" s="676"/>
      <c r="F36" s="624"/>
      <c r="G36" s="677"/>
      <c r="H36" s="622"/>
      <c r="I36" s="676"/>
      <c r="J36" s="624"/>
      <c r="K36" s="677"/>
      <c r="L36" s="622"/>
      <c r="M36" s="676"/>
      <c r="N36" s="624"/>
      <c r="O36" s="677"/>
      <c r="P36" s="622"/>
      <c r="Q36" s="676"/>
      <c r="R36" s="624"/>
      <c r="S36" s="677"/>
      <c r="T36" s="622"/>
      <c r="U36" s="676"/>
      <c r="V36" s="624"/>
      <c r="W36" s="677"/>
      <c r="X36" s="622"/>
      <c r="Y36" s="676"/>
      <c r="Z36" s="624"/>
      <c r="AA36" s="677"/>
      <c r="AB36" s="622"/>
      <c r="AC36" s="676"/>
      <c r="AD36" s="624"/>
      <c r="AE36" s="677"/>
      <c r="AF36" s="622"/>
      <c r="AG36" s="676"/>
      <c r="AH36" s="624"/>
      <c r="AI36" s="677"/>
      <c r="AJ36" s="622"/>
      <c r="AK36" s="676"/>
      <c r="AL36" s="624"/>
      <c r="AM36" s="677"/>
      <c r="AN36" s="622"/>
      <c r="AO36" s="676"/>
      <c r="AP36" s="624"/>
      <c r="AQ36" s="677"/>
      <c r="AR36" s="622"/>
      <c r="AS36" s="676"/>
      <c r="AT36" s="624"/>
      <c r="AU36" s="677"/>
      <c r="AV36" s="622"/>
      <c r="AW36" s="676"/>
      <c r="AX36" s="624"/>
      <c r="AY36" s="677"/>
      <c r="AZ36" s="622"/>
      <c r="BA36" s="676"/>
      <c r="BB36" s="624"/>
      <c r="BC36" s="677"/>
      <c r="BD36" s="622"/>
      <c r="BE36" s="676"/>
      <c r="BF36" s="624"/>
      <c r="BG36" s="677"/>
      <c r="BH36" s="622"/>
      <c r="BI36" s="805"/>
      <c r="BJ36" s="806"/>
      <c r="BK36" s="807"/>
      <c r="BL36" s="808"/>
    </row>
    <row r="37" spans="2:64" ht="23.1" customHeight="1" x14ac:dyDescent="0.3">
      <c r="B37" s="816" t="str">
        <f>IF(V5="","",IF(ISERROR(B36+1),,(B36+1)))</f>
        <v/>
      </c>
      <c r="C37" s="817"/>
      <c r="D37" s="3" t="str">
        <f t="shared" si="0"/>
        <v/>
      </c>
      <c r="E37" s="676"/>
      <c r="F37" s="624"/>
      <c r="G37" s="677"/>
      <c r="H37" s="622"/>
      <c r="I37" s="676"/>
      <c r="J37" s="624"/>
      <c r="K37" s="677"/>
      <c r="L37" s="622"/>
      <c r="M37" s="676"/>
      <c r="N37" s="624"/>
      <c r="O37" s="677"/>
      <c r="P37" s="622"/>
      <c r="Q37" s="676"/>
      <c r="R37" s="624"/>
      <c r="S37" s="677"/>
      <c r="T37" s="622"/>
      <c r="U37" s="676"/>
      <c r="V37" s="624"/>
      <c r="W37" s="677"/>
      <c r="X37" s="622"/>
      <c r="Y37" s="676"/>
      <c r="Z37" s="624"/>
      <c r="AA37" s="677"/>
      <c r="AB37" s="622"/>
      <c r="AC37" s="676"/>
      <c r="AD37" s="624"/>
      <c r="AE37" s="677"/>
      <c r="AF37" s="622"/>
      <c r="AG37" s="676"/>
      <c r="AH37" s="624"/>
      <c r="AI37" s="677"/>
      <c r="AJ37" s="622"/>
      <c r="AK37" s="676"/>
      <c r="AL37" s="624"/>
      <c r="AM37" s="677"/>
      <c r="AN37" s="622"/>
      <c r="AO37" s="676"/>
      <c r="AP37" s="624"/>
      <c r="AQ37" s="677"/>
      <c r="AR37" s="622"/>
      <c r="AS37" s="620"/>
      <c r="AT37" s="676"/>
      <c r="AU37" s="677"/>
      <c r="AV37" s="622"/>
      <c r="AW37" s="676"/>
      <c r="AX37" s="624"/>
      <c r="AY37" s="677"/>
      <c r="AZ37" s="622"/>
      <c r="BA37" s="676"/>
      <c r="BB37" s="624"/>
      <c r="BC37" s="677"/>
      <c r="BD37" s="622"/>
      <c r="BE37" s="676"/>
      <c r="BF37" s="624"/>
      <c r="BG37" s="677"/>
      <c r="BH37" s="622"/>
      <c r="BI37" s="805"/>
      <c r="BJ37" s="806"/>
      <c r="BK37" s="807"/>
      <c r="BL37" s="808"/>
    </row>
    <row r="38" spans="2:64" ht="23.1" customHeight="1" x14ac:dyDescent="0.3">
      <c r="B38" s="816" t="str">
        <f>IF(V5="","",IF(ISERROR(B37+1),,(B37+1)))</f>
        <v/>
      </c>
      <c r="C38" s="817"/>
      <c r="D38" s="3" t="str">
        <f t="shared" si="0"/>
        <v/>
      </c>
      <c r="E38" s="676"/>
      <c r="F38" s="624"/>
      <c r="G38" s="677"/>
      <c r="H38" s="622"/>
      <c r="I38" s="676"/>
      <c r="J38" s="624"/>
      <c r="K38" s="677"/>
      <c r="L38" s="622"/>
      <c r="M38" s="676"/>
      <c r="N38" s="624"/>
      <c r="O38" s="677"/>
      <c r="P38" s="622"/>
      <c r="Q38" s="676"/>
      <c r="R38" s="624"/>
      <c r="S38" s="677"/>
      <c r="T38" s="622"/>
      <c r="U38" s="676"/>
      <c r="V38" s="624"/>
      <c r="W38" s="677"/>
      <c r="X38" s="622"/>
      <c r="Y38" s="676"/>
      <c r="Z38" s="624"/>
      <c r="AA38" s="677"/>
      <c r="AB38" s="622"/>
      <c r="AC38" s="676"/>
      <c r="AD38" s="624"/>
      <c r="AE38" s="677"/>
      <c r="AF38" s="622"/>
      <c r="AG38" s="676"/>
      <c r="AH38" s="624"/>
      <c r="AI38" s="677"/>
      <c r="AJ38" s="622"/>
      <c r="AK38" s="676"/>
      <c r="AL38" s="624"/>
      <c r="AM38" s="677"/>
      <c r="AN38" s="622"/>
      <c r="AO38" s="676"/>
      <c r="AP38" s="624"/>
      <c r="AQ38" s="677"/>
      <c r="AR38" s="622"/>
      <c r="AS38" s="676"/>
      <c r="AT38" s="624"/>
      <c r="AU38" s="677"/>
      <c r="AV38" s="622"/>
      <c r="AW38" s="676"/>
      <c r="AX38" s="624"/>
      <c r="AY38" s="677"/>
      <c r="AZ38" s="622"/>
      <c r="BA38" s="676"/>
      <c r="BB38" s="624"/>
      <c r="BC38" s="677"/>
      <c r="BD38" s="622"/>
      <c r="BE38" s="676"/>
      <c r="BF38" s="624"/>
      <c r="BG38" s="677"/>
      <c r="BH38" s="622"/>
      <c r="BI38" s="805"/>
      <c r="BJ38" s="806"/>
      <c r="BK38" s="807"/>
      <c r="BL38" s="808"/>
    </row>
    <row r="39" spans="2:64" ht="23.1" customHeight="1" x14ac:dyDescent="0.3">
      <c r="B39" s="816" t="str">
        <f>IF(V5="","",IF(ISERROR(B38+1),,(B38+1)))</f>
        <v/>
      </c>
      <c r="C39" s="817"/>
      <c r="D39" s="3" t="str">
        <f t="shared" si="0"/>
        <v/>
      </c>
      <c r="E39" s="676"/>
      <c r="F39" s="624"/>
      <c r="G39" s="677"/>
      <c r="H39" s="622"/>
      <c r="I39" s="676"/>
      <c r="J39" s="624"/>
      <c r="K39" s="677"/>
      <c r="L39" s="622"/>
      <c r="M39" s="676"/>
      <c r="N39" s="624"/>
      <c r="O39" s="677"/>
      <c r="P39" s="622"/>
      <c r="Q39" s="676"/>
      <c r="R39" s="624"/>
      <c r="S39" s="677"/>
      <c r="T39" s="622"/>
      <c r="U39" s="676"/>
      <c r="V39" s="624"/>
      <c r="W39" s="677"/>
      <c r="X39" s="622"/>
      <c r="Y39" s="676"/>
      <c r="Z39" s="624"/>
      <c r="AA39" s="677"/>
      <c r="AB39" s="622"/>
      <c r="AC39" s="676"/>
      <c r="AD39" s="624"/>
      <c r="AE39" s="677"/>
      <c r="AF39" s="622"/>
      <c r="AG39" s="676"/>
      <c r="AH39" s="624"/>
      <c r="AI39" s="677"/>
      <c r="AJ39" s="622"/>
      <c r="AK39" s="676"/>
      <c r="AL39" s="624"/>
      <c r="AM39" s="677"/>
      <c r="AN39" s="622"/>
      <c r="AO39" s="676"/>
      <c r="AP39" s="624"/>
      <c r="AQ39" s="677"/>
      <c r="AR39" s="622"/>
      <c r="AS39" s="620"/>
      <c r="AT39" s="676"/>
      <c r="AU39" s="677"/>
      <c r="AV39" s="622"/>
      <c r="AW39" s="676"/>
      <c r="AX39" s="624"/>
      <c r="AY39" s="677"/>
      <c r="AZ39" s="622"/>
      <c r="BA39" s="676"/>
      <c r="BB39" s="624"/>
      <c r="BC39" s="677"/>
      <c r="BD39" s="622"/>
      <c r="BE39" s="676"/>
      <c r="BF39" s="624"/>
      <c r="BG39" s="677"/>
      <c r="BH39" s="622"/>
      <c r="BI39" s="805"/>
      <c r="BJ39" s="806"/>
      <c r="BK39" s="807"/>
      <c r="BL39" s="808"/>
    </row>
    <row r="40" spans="2:64" ht="23.1" customHeight="1" x14ac:dyDescent="0.3">
      <c r="B40" s="816" t="str">
        <f>IF(V5="","",IF(ISERROR(B39+1),,(B39+1)))</f>
        <v/>
      </c>
      <c r="C40" s="817"/>
      <c r="D40" s="3" t="str">
        <f t="shared" si="0"/>
        <v/>
      </c>
      <c r="E40" s="676"/>
      <c r="F40" s="624"/>
      <c r="G40" s="677"/>
      <c r="H40" s="622"/>
      <c r="I40" s="676"/>
      <c r="J40" s="624"/>
      <c r="K40" s="677"/>
      <c r="L40" s="622"/>
      <c r="M40" s="676"/>
      <c r="N40" s="624"/>
      <c r="O40" s="677"/>
      <c r="P40" s="622"/>
      <c r="Q40" s="676"/>
      <c r="R40" s="624"/>
      <c r="S40" s="677"/>
      <c r="T40" s="622"/>
      <c r="U40" s="676"/>
      <c r="V40" s="624"/>
      <c r="W40" s="677"/>
      <c r="X40" s="622"/>
      <c r="Y40" s="676"/>
      <c r="Z40" s="624"/>
      <c r="AA40" s="677"/>
      <c r="AB40" s="622"/>
      <c r="AC40" s="676"/>
      <c r="AD40" s="624"/>
      <c r="AE40" s="677"/>
      <c r="AF40" s="622"/>
      <c r="AG40" s="676"/>
      <c r="AH40" s="624"/>
      <c r="AI40" s="677"/>
      <c r="AJ40" s="622"/>
      <c r="AK40" s="676"/>
      <c r="AL40" s="624"/>
      <c r="AM40" s="677"/>
      <c r="AN40" s="622"/>
      <c r="AO40" s="676"/>
      <c r="AP40" s="624"/>
      <c r="AQ40" s="677"/>
      <c r="AR40" s="622"/>
      <c r="AS40" s="676"/>
      <c r="AT40" s="624"/>
      <c r="AU40" s="677"/>
      <c r="AV40" s="622"/>
      <c r="AW40" s="676"/>
      <c r="AX40" s="624"/>
      <c r="AY40" s="677"/>
      <c r="AZ40" s="622"/>
      <c r="BA40" s="676"/>
      <c r="BB40" s="624"/>
      <c r="BC40" s="677"/>
      <c r="BD40" s="622"/>
      <c r="BE40" s="676"/>
      <c r="BF40" s="624"/>
      <c r="BG40" s="677"/>
      <c r="BH40" s="622"/>
      <c r="BI40" s="805"/>
      <c r="BJ40" s="806"/>
      <c r="BK40" s="807"/>
      <c r="BL40" s="808"/>
    </row>
    <row r="41" spans="2:64" ht="23.1" customHeight="1" x14ac:dyDescent="0.3">
      <c r="B41" s="816" t="str">
        <f>IF(V5="","",IF(ISERROR(B40+1),,(B40+1)))</f>
        <v/>
      </c>
      <c r="C41" s="817"/>
      <c r="D41" s="3" t="str">
        <f t="shared" si="0"/>
        <v/>
      </c>
      <c r="E41" s="676"/>
      <c r="F41" s="624"/>
      <c r="G41" s="677"/>
      <c r="H41" s="622"/>
      <c r="I41" s="676"/>
      <c r="J41" s="624"/>
      <c r="K41" s="677"/>
      <c r="L41" s="622"/>
      <c r="M41" s="676"/>
      <c r="N41" s="624"/>
      <c r="O41" s="677"/>
      <c r="P41" s="622"/>
      <c r="Q41" s="676"/>
      <c r="R41" s="624"/>
      <c r="S41" s="677"/>
      <c r="T41" s="622"/>
      <c r="U41" s="676"/>
      <c r="V41" s="624"/>
      <c r="W41" s="677"/>
      <c r="X41" s="622"/>
      <c r="Y41" s="676"/>
      <c r="Z41" s="624"/>
      <c r="AA41" s="677"/>
      <c r="AB41" s="622"/>
      <c r="AC41" s="676"/>
      <c r="AD41" s="624"/>
      <c r="AE41" s="677"/>
      <c r="AF41" s="622"/>
      <c r="AG41" s="676"/>
      <c r="AH41" s="624"/>
      <c r="AI41" s="677"/>
      <c r="AJ41" s="622"/>
      <c r="AK41" s="676"/>
      <c r="AL41" s="624"/>
      <c r="AM41" s="677"/>
      <c r="AN41" s="622"/>
      <c r="AO41" s="676"/>
      <c r="AP41" s="624"/>
      <c r="AQ41" s="677"/>
      <c r="AR41" s="622"/>
      <c r="AS41" s="676"/>
      <c r="AT41" s="624"/>
      <c r="AU41" s="677"/>
      <c r="AV41" s="622"/>
      <c r="AW41" s="676"/>
      <c r="AX41" s="624"/>
      <c r="AY41" s="677"/>
      <c r="AZ41" s="622"/>
      <c r="BA41" s="676"/>
      <c r="BB41" s="624"/>
      <c r="BC41" s="677"/>
      <c r="BD41" s="622"/>
      <c r="BE41" s="676"/>
      <c r="BF41" s="624"/>
      <c r="BG41" s="677"/>
      <c r="BH41" s="622"/>
      <c r="BI41" s="805"/>
      <c r="BJ41" s="806"/>
      <c r="BK41" s="807"/>
      <c r="BL41" s="808"/>
    </row>
    <row r="42" spans="2:64" ht="23.1" customHeight="1" x14ac:dyDescent="0.3">
      <c r="B42" s="816" t="str">
        <f>IF(V5="","",IF(ISERROR(B41+1),,(B41+1)))</f>
        <v/>
      </c>
      <c r="C42" s="817"/>
      <c r="D42" s="3" t="str">
        <f t="shared" si="0"/>
        <v/>
      </c>
      <c r="E42" s="676"/>
      <c r="F42" s="624"/>
      <c r="G42" s="677"/>
      <c r="H42" s="622"/>
      <c r="I42" s="676"/>
      <c r="J42" s="624"/>
      <c r="K42" s="677"/>
      <c r="L42" s="622"/>
      <c r="M42" s="676"/>
      <c r="N42" s="624"/>
      <c r="O42" s="677"/>
      <c r="P42" s="622"/>
      <c r="Q42" s="676"/>
      <c r="R42" s="624"/>
      <c r="S42" s="677"/>
      <c r="T42" s="622"/>
      <c r="U42" s="676"/>
      <c r="V42" s="624"/>
      <c r="W42" s="677"/>
      <c r="X42" s="622"/>
      <c r="Y42" s="676"/>
      <c r="Z42" s="624"/>
      <c r="AA42" s="677"/>
      <c r="AB42" s="622"/>
      <c r="AC42" s="676"/>
      <c r="AD42" s="624"/>
      <c r="AE42" s="677"/>
      <c r="AF42" s="622"/>
      <c r="AG42" s="676"/>
      <c r="AH42" s="624"/>
      <c r="AI42" s="677"/>
      <c r="AJ42" s="622"/>
      <c r="AK42" s="676"/>
      <c r="AL42" s="624"/>
      <c r="AM42" s="677"/>
      <c r="AN42" s="622"/>
      <c r="AO42" s="676"/>
      <c r="AP42" s="624"/>
      <c r="AQ42" s="677"/>
      <c r="AR42" s="622"/>
      <c r="AS42" s="676"/>
      <c r="AT42" s="624"/>
      <c r="AU42" s="677"/>
      <c r="AV42" s="622"/>
      <c r="AW42" s="676"/>
      <c r="AX42" s="624"/>
      <c r="AY42" s="677"/>
      <c r="AZ42" s="622"/>
      <c r="BA42" s="676"/>
      <c r="BB42" s="624"/>
      <c r="BC42" s="677"/>
      <c r="BD42" s="622"/>
      <c r="BE42" s="676"/>
      <c r="BF42" s="624"/>
      <c r="BG42" s="677"/>
      <c r="BH42" s="622"/>
      <c r="BI42" s="805"/>
      <c r="BJ42" s="806"/>
      <c r="BK42" s="807"/>
      <c r="BL42" s="808"/>
    </row>
    <row r="43" spans="2:64" ht="23.1" customHeight="1" x14ac:dyDescent="0.3">
      <c r="B43" s="816" t="str">
        <f>IF(V5="","",IF(ISERROR(B42+1),,(B42+1)))</f>
        <v/>
      </c>
      <c r="C43" s="817"/>
      <c r="D43" s="3" t="str">
        <f t="shared" si="0"/>
        <v/>
      </c>
      <c r="E43" s="676"/>
      <c r="F43" s="624"/>
      <c r="G43" s="677"/>
      <c r="H43" s="622"/>
      <c r="I43" s="676"/>
      <c r="J43" s="624"/>
      <c r="K43" s="677"/>
      <c r="L43" s="622"/>
      <c r="M43" s="676"/>
      <c r="N43" s="624"/>
      <c r="O43" s="677"/>
      <c r="P43" s="622"/>
      <c r="Q43" s="676"/>
      <c r="R43" s="624"/>
      <c r="S43" s="677"/>
      <c r="T43" s="622"/>
      <c r="U43" s="676"/>
      <c r="V43" s="624"/>
      <c r="W43" s="677"/>
      <c r="X43" s="622"/>
      <c r="Y43" s="676"/>
      <c r="Z43" s="624"/>
      <c r="AA43" s="677"/>
      <c r="AB43" s="622"/>
      <c r="AC43" s="676"/>
      <c r="AD43" s="624"/>
      <c r="AE43" s="677"/>
      <c r="AF43" s="622"/>
      <c r="AG43" s="676"/>
      <c r="AH43" s="624"/>
      <c r="AI43" s="677"/>
      <c r="AJ43" s="622"/>
      <c r="AK43" s="676"/>
      <c r="AL43" s="624"/>
      <c r="AM43" s="677"/>
      <c r="AN43" s="622"/>
      <c r="AO43" s="676"/>
      <c r="AP43" s="624"/>
      <c r="AQ43" s="677"/>
      <c r="AR43" s="622"/>
      <c r="AS43" s="676"/>
      <c r="AT43" s="624"/>
      <c r="AU43" s="677"/>
      <c r="AV43" s="622"/>
      <c r="AW43" s="676"/>
      <c r="AX43" s="624"/>
      <c r="AY43" s="677"/>
      <c r="AZ43" s="622"/>
      <c r="BA43" s="676"/>
      <c r="BB43" s="624"/>
      <c r="BC43" s="677"/>
      <c r="BD43" s="622"/>
      <c r="BE43" s="676"/>
      <c r="BF43" s="624"/>
      <c r="BG43" s="677"/>
      <c r="BH43" s="622"/>
      <c r="BI43" s="805"/>
      <c r="BJ43" s="806"/>
      <c r="BK43" s="807"/>
      <c r="BL43" s="808"/>
    </row>
    <row r="44" spans="2:64" ht="23.1" customHeight="1" x14ac:dyDescent="0.3">
      <c r="B44" s="816" t="str">
        <f>IF(V5="","",IF(ISERROR(B43+1),,(B43+1)))</f>
        <v/>
      </c>
      <c r="C44" s="817"/>
      <c r="D44" s="3" t="str">
        <f t="shared" si="0"/>
        <v/>
      </c>
      <c r="E44" s="676"/>
      <c r="F44" s="624"/>
      <c r="G44" s="677"/>
      <c r="H44" s="622"/>
      <c r="I44" s="676"/>
      <c r="J44" s="624"/>
      <c r="K44" s="677"/>
      <c r="L44" s="622"/>
      <c r="M44" s="676"/>
      <c r="N44" s="624"/>
      <c r="O44" s="677"/>
      <c r="P44" s="622"/>
      <c r="Q44" s="676"/>
      <c r="R44" s="624"/>
      <c r="S44" s="677"/>
      <c r="T44" s="622"/>
      <c r="U44" s="676"/>
      <c r="V44" s="624"/>
      <c r="W44" s="677"/>
      <c r="X44" s="622"/>
      <c r="Y44" s="676"/>
      <c r="Z44" s="624"/>
      <c r="AA44" s="677"/>
      <c r="AB44" s="622"/>
      <c r="AC44" s="676"/>
      <c r="AD44" s="624"/>
      <c r="AE44" s="677"/>
      <c r="AF44" s="622"/>
      <c r="AG44" s="676"/>
      <c r="AH44" s="624"/>
      <c r="AI44" s="677"/>
      <c r="AJ44" s="622"/>
      <c r="AK44" s="676"/>
      <c r="AL44" s="624"/>
      <c r="AM44" s="677"/>
      <c r="AN44" s="622"/>
      <c r="AO44" s="676"/>
      <c r="AP44" s="624"/>
      <c r="AQ44" s="677"/>
      <c r="AR44" s="622"/>
      <c r="AS44" s="676"/>
      <c r="AT44" s="624"/>
      <c r="AU44" s="677"/>
      <c r="AV44" s="622"/>
      <c r="AW44" s="676"/>
      <c r="AX44" s="624"/>
      <c r="AY44" s="677"/>
      <c r="AZ44" s="622"/>
      <c r="BA44" s="676"/>
      <c r="BB44" s="624"/>
      <c r="BC44" s="677"/>
      <c r="BD44" s="622"/>
      <c r="BE44" s="676"/>
      <c r="BF44" s="624"/>
      <c r="BG44" s="677"/>
      <c r="BH44" s="622"/>
      <c r="BI44" s="805"/>
      <c r="BJ44" s="806"/>
      <c r="BK44" s="807"/>
      <c r="BL44" s="808"/>
    </row>
    <row r="45" spans="2:64" ht="23.1" customHeight="1" x14ac:dyDescent="0.3">
      <c r="B45" s="816" t="str">
        <f>IF(V5="","",IF(ISERROR(B44+1),,(B44+1)))</f>
        <v/>
      </c>
      <c r="C45" s="817"/>
      <c r="D45" s="3" t="str">
        <f t="shared" si="0"/>
        <v/>
      </c>
      <c r="E45" s="676"/>
      <c r="F45" s="624"/>
      <c r="G45" s="677"/>
      <c r="H45" s="622"/>
      <c r="I45" s="676"/>
      <c r="J45" s="624"/>
      <c r="K45" s="677"/>
      <c r="L45" s="622"/>
      <c r="M45" s="676"/>
      <c r="N45" s="624"/>
      <c r="O45" s="677"/>
      <c r="P45" s="622"/>
      <c r="Q45" s="676"/>
      <c r="R45" s="624"/>
      <c r="S45" s="677"/>
      <c r="T45" s="622"/>
      <c r="U45" s="676"/>
      <c r="V45" s="624"/>
      <c r="W45" s="677"/>
      <c r="X45" s="622"/>
      <c r="Y45" s="676"/>
      <c r="Z45" s="624"/>
      <c r="AA45" s="677"/>
      <c r="AB45" s="622"/>
      <c r="AC45" s="676"/>
      <c r="AD45" s="624"/>
      <c r="AE45" s="677"/>
      <c r="AF45" s="622"/>
      <c r="AG45" s="676"/>
      <c r="AH45" s="624"/>
      <c r="AI45" s="677"/>
      <c r="AJ45" s="622"/>
      <c r="AK45" s="676"/>
      <c r="AL45" s="624"/>
      <c r="AM45" s="677"/>
      <c r="AN45" s="622"/>
      <c r="AO45" s="676"/>
      <c r="AP45" s="624"/>
      <c r="AQ45" s="677"/>
      <c r="AR45" s="622"/>
      <c r="AS45" s="676"/>
      <c r="AT45" s="624"/>
      <c r="AU45" s="677"/>
      <c r="AV45" s="622"/>
      <c r="AW45" s="676"/>
      <c r="AX45" s="624"/>
      <c r="AY45" s="677"/>
      <c r="AZ45" s="622"/>
      <c r="BA45" s="676"/>
      <c r="BB45" s="624"/>
      <c r="BC45" s="677"/>
      <c r="BD45" s="622"/>
      <c r="BE45" s="676"/>
      <c r="BF45" s="624"/>
      <c r="BG45" s="677"/>
      <c r="BH45" s="622"/>
      <c r="BI45" s="805"/>
      <c r="BJ45" s="806"/>
      <c r="BK45" s="807"/>
      <c r="BL45" s="808"/>
    </row>
    <row r="47" spans="2:64" ht="23.1" customHeight="1" x14ac:dyDescent="0.3">
      <c r="B47" s="696" t="s">
        <v>83</v>
      </c>
      <c r="C47" s="696"/>
      <c r="D47" s="696"/>
      <c r="E47" s="349"/>
      <c r="F47" s="349"/>
      <c r="G47" s="349"/>
      <c r="I47" s="349"/>
      <c r="J47" s="349"/>
      <c r="K47" s="349"/>
      <c r="M47" s="349"/>
      <c r="N47" s="349"/>
      <c r="O47" s="349"/>
      <c r="Q47" s="349"/>
      <c r="R47" s="349"/>
      <c r="S47" s="349"/>
      <c r="U47" s="349"/>
      <c r="V47" s="349"/>
      <c r="W47" s="349"/>
      <c r="Y47" s="349"/>
      <c r="Z47" s="349"/>
      <c r="AA47" s="349"/>
      <c r="AC47" s="349"/>
      <c r="AD47" s="349"/>
      <c r="AE47" s="349"/>
      <c r="AG47" s="349"/>
      <c r="AH47" s="349"/>
      <c r="AI47" s="349"/>
      <c r="AK47" s="349"/>
      <c r="AL47" s="349"/>
      <c r="AM47" s="349"/>
      <c r="AO47" s="349"/>
      <c r="AP47" s="349"/>
      <c r="AQ47" s="349"/>
      <c r="AS47" s="349"/>
      <c r="AT47" s="349"/>
      <c r="AU47" s="349"/>
      <c r="AW47" s="349"/>
      <c r="AX47" s="349"/>
      <c r="AY47" s="349"/>
      <c r="BA47" s="349"/>
      <c r="BB47" s="349"/>
      <c r="BC47" s="349"/>
      <c r="BE47" s="349"/>
      <c r="BF47" s="349"/>
      <c r="BG47" s="349"/>
      <c r="BI47" s="349"/>
      <c r="BJ47" s="349"/>
      <c r="BK47" s="349"/>
    </row>
    <row r="48" spans="2:64" ht="23.1" customHeight="1" x14ac:dyDescent="0.3">
      <c r="B48" s="356" t="s">
        <v>0</v>
      </c>
      <c r="C48" s="712"/>
      <c r="D48" s="357"/>
      <c r="E48" s="672" t="s">
        <v>69</v>
      </c>
      <c r="F48" s="672"/>
      <c r="G48" s="672" t="s">
        <v>70</v>
      </c>
      <c r="H48" s="673"/>
      <c r="I48" s="672" t="s">
        <v>69</v>
      </c>
      <c r="J48" s="672"/>
      <c r="K48" s="672" t="s">
        <v>70</v>
      </c>
      <c r="L48" s="673"/>
      <c r="M48" s="672" t="s">
        <v>69</v>
      </c>
      <c r="N48" s="672"/>
      <c r="O48" s="672" t="s">
        <v>70</v>
      </c>
      <c r="P48" s="673"/>
      <c r="Q48" s="672" t="s">
        <v>69</v>
      </c>
      <c r="R48" s="672"/>
      <c r="S48" s="672" t="s">
        <v>70</v>
      </c>
      <c r="T48" s="673"/>
      <c r="U48" s="672" t="s">
        <v>69</v>
      </c>
      <c r="V48" s="672"/>
      <c r="W48" s="672" t="s">
        <v>70</v>
      </c>
      <c r="X48" s="673"/>
      <c r="Y48" s="672" t="s">
        <v>69</v>
      </c>
      <c r="Z48" s="672"/>
      <c r="AA48" s="672" t="s">
        <v>70</v>
      </c>
      <c r="AB48" s="673"/>
      <c r="AC48" s="672" t="s">
        <v>69</v>
      </c>
      <c r="AD48" s="672"/>
      <c r="AE48" s="672" t="s">
        <v>70</v>
      </c>
      <c r="AF48" s="673"/>
      <c r="AG48" s="672" t="s">
        <v>69</v>
      </c>
      <c r="AH48" s="672"/>
      <c r="AI48" s="672" t="s">
        <v>70</v>
      </c>
      <c r="AJ48" s="673"/>
      <c r="AK48" s="672" t="s">
        <v>69</v>
      </c>
      <c r="AL48" s="672"/>
      <c r="AM48" s="672" t="s">
        <v>70</v>
      </c>
      <c r="AN48" s="673"/>
      <c r="AO48" s="672" t="s">
        <v>69</v>
      </c>
      <c r="AP48" s="672"/>
      <c r="AQ48" s="672" t="s">
        <v>70</v>
      </c>
      <c r="AR48" s="673"/>
      <c r="AS48" s="672" t="s">
        <v>69</v>
      </c>
      <c r="AT48" s="672"/>
      <c r="AU48" s="672" t="s">
        <v>70</v>
      </c>
      <c r="AV48" s="673"/>
      <c r="AW48" s="672" t="s">
        <v>69</v>
      </c>
      <c r="AX48" s="672"/>
      <c r="AY48" s="672" t="s">
        <v>70</v>
      </c>
      <c r="AZ48" s="673"/>
      <c r="BA48" s="672" t="s">
        <v>69</v>
      </c>
      <c r="BB48" s="672"/>
      <c r="BC48" s="672" t="s">
        <v>70</v>
      </c>
      <c r="BD48" s="673"/>
      <c r="BE48" s="672" t="s">
        <v>69</v>
      </c>
      <c r="BF48" s="672"/>
      <c r="BG48" s="672" t="s">
        <v>70</v>
      </c>
      <c r="BH48" s="673"/>
      <c r="BI48" s="672" t="s">
        <v>69</v>
      </c>
      <c r="BJ48" s="672"/>
      <c r="BK48" s="672" t="s">
        <v>70</v>
      </c>
      <c r="BL48" s="673"/>
    </row>
    <row r="49" spans="2:68" s="112" customFormat="1" ht="23.1" customHeight="1" x14ac:dyDescent="0.3">
      <c r="B49" s="812" t="s">
        <v>71</v>
      </c>
      <c r="C49" s="813"/>
      <c r="D49" s="813"/>
      <c r="E49" s="800">
        <f>G49/1.1</f>
        <v>0</v>
      </c>
      <c r="F49" s="671"/>
      <c r="G49" s="801"/>
      <c r="H49" s="802"/>
      <c r="I49" s="800">
        <f>K49/1.1</f>
        <v>0</v>
      </c>
      <c r="J49" s="671"/>
      <c r="K49" s="801"/>
      <c r="L49" s="802"/>
      <c r="M49" s="800">
        <f>O49/1.1</f>
        <v>0</v>
      </c>
      <c r="N49" s="671"/>
      <c r="O49" s="801"/>
      <c r="P49" s="802"/>
      <c r="Q49" s="800">
        <f>S49/1.1</f>
        <v>0</v>
      </c>
      <c r="R49" s="671"/>
      <c r="S49" s="801"/>
      <c r="T49" s="802"/>
      <c r="U49" s="800">
        <f>W49/1.1</f>
        <v>0</v>
      </c>
      <c r="V49" s="671"/>
      <c r="W49" s="801"/>
      <c r="X49" s="802"/>
      <c r="Y49" s="800">
        <f>AA49/1.1</f>
        <v>0</v>
      </c>
      <c r="Z49" s="671"/>
      <c r="AA49" s="801"/>
      <c r="AB49" s="802"/>
      <c r="AC49" s="800">
        <f>AE49/1.1</f>
        <v>0</v>
      </c>
      <c r="AD49" s="671"/>
      <c r="AE49" s="801"/>
      <c r="AF49" s="802"/>
      <c r="AG49" s="800">
        <f>AI49/1.1</f>
        <v>0</v>
      </c>
      <c r="AH49" s="671"/>
      <c r="AI49" s="801"/>
      <c r="AJ49" s="802"/>
      <c r="AK49" s="800">
        <f>AM49/1.1</f>
        <v>0</v>
      </c>
      <c r="AL49" s="671"/>
      <c r="AM49" s="801"/>
      <c r="AN49" s="802"/>
      <c r="AO49" s="800">
        <f>AQ49/1.1</f>
        <v>0</v>
      </c>
      <c r="AP49" s="671"/>
      <c r="AQ49" s="801"/>
      <c r="AR49" s="802"/>
      <c r="AS49" s="800">
        <f>AU49/1.1</f>
        <v>0</v>
      </c>
      <c r="AT49" s="671"/>
      <c r="AU49" s="801"/>
      <c r="AV49" s="802"/>
      <c r="AW49" s="800">
        <f>AY49/1.1</f>
        <v>0</v>
      </c>
      <c r="AX49" s="671"/>
      <c r="AY49" s="801"/>
      <c r="AZ49" s="802"/>
      <c r="BA49" s="800">
        <f>BC49/1.1</f>
        <v>0</v>
      </c>
      <c r="BB49" s="671"/>
      <c r="BC49" s="801"/>
      <c r="BD49" s="802"/>
      <c r="BE49" s="800">
        <f>BG49/1.1</f>
        <v>0</v>
      </c>
      <c r="BF49" s="671"/>
      <c r="BG49" s="801"/>
      <c r="BH49" s="802"/>
      <c r="BI49" s="800">
        <f>BK49/1.1</f>
        <v>0</v>
      </c>
      <c r="BJ49" s="671"/>
      <c r="BK49" s="801"/>
      <c r="BL49" s="668"/>
    </row>
    <row r="50" spans="2:68" s="112" customFormat="1" ht="23.1" customHeight="1" x14ac:dyDescent="0.3">
      <c r="B50" s="814" t="s">
        <v>72</v>
      </c>
      <c r="C50" s="815"/>
      <c r="D50" s="815"/>
      <c r="E50" s="800">
        <f t="shared" ref="E50:E53" si="1">G50/1.1</f>
        <v>0</v>
      </c>
      <c r="F50" s="671"/>
      <c r="G50" s="801"/>
      <c r="H50" s="802"/>
      <c r="I50" s="800">
        <f t="shared" ref="I50:I53" si="2">K50/1.1</f>
        <v>0</v>
      </c>
      <c r="J50" s="671"/>
      <c r="K50" s="801"/>
      <c r="L50" s="802"/>
      <c r="M50" s="800">
        <f t="shared" ref="M50:M53" si="3">O50/1.1</f>
        <v>0</v>
      </c>
      <c r="N50" s="671"/>
      <c r="O50" s="801"/>
      <c r="P50" s="802"/>
      <c r="Q50" s="800">
        <f t="shared" ref="Q50:Q53" si="4">S50/1.1</f>
        <v>0</v>
      </c>
      <c r="R50" s="671"/>
      <c r="S50" s="801"/>
      <c r="T50" s="802"/>
      <c r="U50" s="800">
        <f t="shared" ref="U50:U53" si="5">W50/1.1</f>
        <v>0</v>
      </c>
      <c r="V50" s="671"/>
      <c r="W50" s="801"/>
      <c r="X50" s="802"/>
      <c r="Y50" s="800">
        <f t="shared" ref="Y50:Y53" si="6">AA50/1.1</f>
        <v>0</v>
      </c>
      <c r="Z50" s="671"/>
      <c r="AA50" s="801"/>
      <c r="AB50" s="802"/>
      <c r="AC50" s="800">
        <f t="shared" ref="AC50:AC53" si="7">AE50/1.1</f>
        <v>0</v>
      </c>
      <c r="AD50" s="671"/>
      <c r="AE50" s="801"/>
      <c r="AF50" s="802"/>
      <c r="AG50" s="800">
        <f t="shared" ref="AG50:AG53" si="8">AI50/1.1</f>
        <v>0</v>
      </c>
      <c r="AH50" s="671"/>
      <c r="AI50" s="801"/>
      <c r="AJ50" s="802"/>
      <c r="AK50" s="800">
        <f t="shared" ref="AK50:AK53" si="9">AM50/1.1</f>
        <v>0</v>
      </c>
      <c r="AL50" s="671"/>
      <c r="AM50" s="801"/>
      <c r="AN50" s="802"/>
      <c r="AO50" s="800">
        <f t="shared" ref="AO50:AO53" si="10">AQ50/1.1</f>
        <v>0</v>
      </c>
      <c r="AP50" s="671"/>
      <c r="AQ50" s="801"/>
      <c r="AR50" s="802"/>
      <c r="AS50" s="800">
        <f t="shared" ref="AS50:AS53" si="11">AU50/1.1</f>
        <v>0</v>
      </c>
      <c r="AT50" s="671"/>
      <c r="AU50" s="801"/>
      <c r="AV50" s="802"/>
      <c r="AW50" s="800">
        <f t="shared" ref="AW50:AW53" si="12">AY50/1.1</f>
        <v>0</v>
      </c>
      <c r="AX50" s="671"/>
      <c r="AY50" s="801"/>
      <c r="AZ50" s="802"/>
      <c r="BA50" s="800">
        <f t="shared" ref="BA50:BA53" si="13">BC50/1.1</f>
        <v>0</v>
      </c>
      <c r="BB50" s="671"/>
      <c r="BC50" s="801"/>
      <c r="BD50" s="802"/>
      <c r="BE50" s="800">
        <f t="shared" ref="BE50:BE53" si="14">BG50/1.1</f>
        <v>0</v>
      </c>
      <c r="BF50" s="671"/>
      <c r="BG50" s="801"/>
      <c r="BH50" s="802"/>
      <c r="BI50" s="800">
        <f t="shared" ref="BI50:BI53" si="15">BK50/1.1</f>
        <v>0</v>
      </c>
      <c r="BJ50" s="671"/>
      <c r="BK50" s="801"/>
      <c r="BL50" s="668"/>
    </row>
    <row r="51" spans="2:68" s="112" customFormat="1" ht="23.1" customHeight="1" x14ac:dyDescent="0.3">
      <c r="B51" s="814" t="s">
        <v>79</v>
      </c>
      <c r="C51" s="815"/>
      <c r="D51" s="815"/>
      <c r="E51" s="800">
        <f t="shared" si="1"/>
        <v>0</v>
      </c>
      <c r="F51" s="671"/>
      <c r="G51" s="801"/>
      <c r="H51" s="802"/>
      <c r="I51" s="800">
        <f t="shared" si="2"/>
        <v>0</v>
      </c>
      <c r="J51" s="671"/>
      <c r="K51" s="801"/>
      <c r="L51" s="802"/>
      <c r="M51" s="800">
        <f t="shared" si="3"/>
        <v>0</v>
      </c>
      <c r="N51" s="671"/>
      <c r="O51" s="801"/>
      <c r="P51" s="802"/>
      <c r="Q51" s="800">
        <f t="shared" si="4"/>
        <v>0</v>
      </c>
      <c r="R51" s="671"/>
      <c r="S51" s="801"/>
      <c r="T51" s="802"/>
      <c r="U51" s="800">
        <f t="shared" si="5"/>
        <v>0</v>
      </c>
      <c r="V51" s="671"/>
      <c r="W51" s="801"/>
      <c r="X51" s="802"/>
      <c r="Y51" s="800">
        <f t="shared" si="6"/>
        <v>0</v>
      </c>
      <c r="Z51" s="671"/>
      <c r="AA51" s="801"/>
      <c r="AB51" s="802"/>
      <c r="AC51" s="800">
        <f t="shared" si="7"/>
        <v>0</v>
      </c>
      <c r="AD51" s="671"/>
      <c r="AE51" s="801"/>
      <c r="AF51" s="802"/>
      <c r="AG51" s="800">
        <f t="shared" si="8"/>
        <v>0</v>
      </c>
      <c r="AH51" s="671"/>
      <c r="AI51" s="801"/>
      <c r="AJ51" s="802"/>
      <c r="AK51" s="800">
        <f t="shared" si="9"/>
        <v>0</v>
      </c>
      <c r="AL51" s="671"/>
      <c r="AM51" s="801"/>
      <c r="AN51" s="802"/>
      <c r="AO51" s="800">
        <f t="shared" si="10"/>
        <v>0</v>
      </c>
      <c r="AP51" s="671"/>
      <c r="AQ51" s="801"/>
      <c r="AR51" s="802"/>
      <c r="AS51" s="800">
        <f t="shared" si="11"/>
        <v>0</v>
      </c>
      <c r="AT51" s="671"/>
      <c r="AU51" s="801"/>
      <c r="AV51" s="802"/>
      <c r="AW51" s="800">
        <f t="shared" si="12"/>
        <v>0</v>
      </c>
      <c r="AX51" s="671"/>
      <c r="AY51" s="801"/>
      <c r="AZ51" s="802"/>
      <c r="BA51" s="800">
        <f t="shared" si="13"/>
        <v>0</v>
      </c>
      <c r="BB51" s="671"/>
      <c r="BC51" s="801"/>
      <c r="BD51" s="802"/>
      <c r="BE51" s="800">
        <f t="shared" si="14"/>
        <v>0</v>
      </c>
      <c r="BF51" s="671"/>
      <c r="BG51" s="801"/>
      <c r="BH51" s="802"/>
      <c r="BI51" s="800">
        <f t="shared" si="15"/>
        <v>0</v>
      </c>
      <c r="BJ51" s="671"/>
      <c r="BK51" s="801"/>
      <c r="BL51" s="668"/>
    </row>
    <row r="52" spans="2:68" s="112" customFormat="1" ht="23.1" customHeight="1" x14ac:dyDescent="0.3">
      <c r="B52" s="703"/>
      <c r="C52" s="704"/>
      <c r="D52" s="704"/>
      <c r="E52" s="800">
        <f t="shared" si="1"/>
        <v>0</v>
      </c>
      <c r="F52" s="671"/>
      <c r="G52" s="801"/>
      <c r="H52" s="802"/>
      <c r="I52" s="800">
        <f t="shared" si="2"/>
        <v>0</v>
      </c>
      <c r="J52" s="671"/>
      <c r="K52" s="801"/>
      <c r="L52" s="802"/>
      <c r="M52" s="800">
        <f t="shared" si="3"/>
        <v>0</v>
      </c>
      <c r="N52" s="671"/>
      <c r="O52" s="801"/>
      <c r="P52" s="802"/>
      <c r="Q52" s="800">
        <f t="shared" si="4"/>
        <v>0</v>
      </c>
      <c r="R52" s="671"/>
      <c r="S52" s="801"/>
      <c r="T52" s="802"/>
      <c r="U52" s="800">
        <f t="shared" si="5"/>
        <v>0</v>
      </c>
      <c r="V52" s="671"/>
      <c r="W52" s="801"/>
      <c r="X52" s="802"/>
      <c r="Y52" s="800">
        <f t="shared" si="6"/>
        <v>0</v>
      </c>
      <c r="Z52" s="671"/>
      <c r="AA52" s="801"/>
      <c r="AB52" s="802"/>
      <c r="AC52" s="800">
        <f t="shared" si="7"/>
        <v>0</v>
      </c>
      <c r="AD52" s="671"/>
      <c r="AE52" s="801"/>
      <c r="AF52" s="802"/>
      <c r="AG52" s="800">
        <f t="shared" si="8"/>
        <v>0</v>
      </c>
      <c r="AH52" s="671"/>
      <c r="AI52" s="801"/>
      <c r="AJ52" s="802"/>
      <c r="AK52" s="800">
        <f t="shared" si="9"/>
        <v>0</v>
      </c>
      <c r="AL52" s="671"/>
      <c r="AM52" s="801"/>
      <c r="AN52" s="802"/>
      <c r="AO52" s="800">
        <f t="shared" si="10"/>
        <v>0</v>
      </c>
      <c r="AP52" s="671"/>
      <c r="AQ52" s="801"/>
      <c r="AR52" s="802"/>
      <c r="AS52" s="800">
        <f t="shared" si="11"/>
        <v>0</v>
      </c>
      <c r="AT52" s="671"/>
      <c r="AU52" s="801"/>
      <c r="AV52" s="802"/>
      <c r="AW52" s="800">
        <f t="shared" si="12"/>
        <v>0</v>
      </c>
      <c r="AX52" s="671"/>
      <c r="AY52" s="801"/>
      <c r="AZ52" s="802"/>
      <c r="BA52" s="800">
        <f t="shared" si="13"/>
        <v>0</v>
      </c>
      <c r="BB52" s="671"/>
      <c r="BC52" s="801"/>
      <c r="BD52" s="802"/>
      <c r="BE52" s="800">
        <f t="shared" si="14"/>
        <v>0</v>
      </c>
      <c r="BF52" s="671"/>
      <c r="BG52" s="801"/>
      <c r="BH52" s="802"/>
      <c r="BI52" s="800">
        <f t="shared" si="15"/>
        <v>0</v>
      </c>
      <c r="BJ52" s="671"/>
      <c r="BK52" s="801"/>
      <c r="BL52" s="668"/>
    </row>
    <row r="53" spans="2:68" s="112" customFormat="1" ht="23.1" customHeight="1" thickBot="1" x14ac:dyDescent="0.35">
      <c r="B53" s="700"/>
      <c r="C53" s="701"/>
      <c r="D53" s="701"/>
      <c r="E53" s="800">
        <f t="shared" si="1"/>
        <v>0</v>
      </c>
      <c r="F53" s="671"/>
      <c r="G53" s="801"/>
      <c r="H53" s="802"/>
      <c r="I53" s="800">
        <f t="shared" si="2"/>
        <v>0</v>
      </c>
      <c r="J53" s="671"/>
      <c r="K53" s="801"/>
      <c r="L53" s="802"/>
      <c r="M53" s="800">
        <f t="shared" si="3"/>
        <v>0</v>
      </c>
      <c r="N53" s="671"/>
      <c r="O53" s="801"/>
      <c r="P53" s="802"/>
      <c r="Q53" s="800">
        <f t="shared" si="4"/>
        <v>0</v>
      </c>
      <c r="R53" s="671"/>
      <c r="S53" s="801"/>
      <c r="T53" s="802"/>
      <c r="U53" s="800">
        <f t="shared" si="5"/>
        <v>0</v>
      </c>
      <c r="V53" s="671"/>
      <c r="W53" s="801"/>
      <c r="X53" s="802"/>
      <c r="Y53" s="800">
        <f t="shared" si="6"/>
        <v>0</v>
      </c>
      <c r="Z53" s="671"/>
      <c r="AA53" s="801"/>
      <c r="AB53" s="802"/>
      <c r="AC53" s="800">
        <f t="shared" si="7"/>
        <v>0</v>
      </c>
      <c r="AD53" s="671"/>
      <c r="AE53" s="801"/>
      <c r="AF53" s="802"/>
      <c r="AG53" s="800">
        <f t="shared" si="8"/>
        <v>0</v>
      </c>
      <c r="AH53" s="671"/>
      <c r="AI53" s="801"/>
      <c r="AJ53" s="802"/>
      <c r="AK53" s="800">
        <f t="shared" si="9"/>
        <v>0</v>
      </c>
      <c r="AL53" s="671"/>
      <c r="AM53" s="801"/>
      <c r="AN53" s="802"/>
      <c r="AO53" s="800">
        <f t="shared" si="10"/>
        <v>0</v>
      </c>
      <c r="AP53" s="671"/>
      <c r="AQ53" s="801"/>
      <c r="AR53" s="802"/>
      <c r="AS53" s="800">
        <f t="shared" si="11"/>
        <v>0</v>
      </c>
      <c r="AT53" s="671"/>
      <c r="AU53" s="801"/>
      <c r="AV53" s="802"/>
      <c r="AW53" s="800">
        <f t="shared" si="12"/>
        <v>0</v>
      </c>
      <c r="AX53" s="671"/>
      <c r="AY53" s="801"/>
      <c r="AZ53" s="802"/>
      <c r="BA53" s="800">
        <f t="shared" si="13"/>
        <v>0</v>
      </c>
      <c r="BB53" s="671"/>
      <c r="BC53" s="801"/>
      <c r="BD53" s="802"/>
      <c r="BE53" s="800">
        <f t="shared" si="14"/>
        <v>0</v>
      </c>
      <c r="BF53" s="671"/>
      <c r="BG53" s="801"/>
      <c r="BH53" s="802"/>
      <c r="BI53" s="800">
        <f t="shared" si="15"/>
        <v>0</v>
      </c>
      <c r="BJ53" s="671"/>
      <c r="BK53" s="801"/>
      <c r="BL53" s="668"/>
    </row>
    <row r="54" spans="2:68" s="112" customFormat="1" ht="23.1" customHeight="1" thickTop="1" x14ac:dyDescent="0.3">
      <c r="B54" s="818" t="s">
        <v>68</v>
      </c>
      <c r="C54" s="819"/>
      <c r="D54" s="820"/>
      <c r="E54" s="803">
        <f>SUM(E49:F53)</f>
        <v>0</v>
      </c>
      <c r="F54" s="803"/>
      <c r="G54" s="803">
        <f>SUM(G49:H53)</f>
        <v>0</v>
      </c>
      <c r="H54" s="804"/>
      <c r="I54" s="803">
        <f>SUM(I49:J53)</f>
        <v>0</v>
      </c>
      <c r="J54" s="803"/>
      <c r="K54" s="803">
        <f>SUM(K49:L53)</f>
        <v>0</v>
      </c>
      <c r="L54" s="804"/>
      <c r="M54" s="803">
        <f>SUM(M49:N53)</f>
        <v>0</v>
      </c>
      <c r="N54" s="803"/>
      <c r="O54" s="803">
        <f>SUM(O49:P53)</f>
        <v>0</v>
      </c>
      <c r="P54" s="804"/>
      <c r="Q54" s="803">
        <f>SUM(Q49:R53)</f>
        <v>0</v>
      </c>
      <c r="R54" s="803"/>
      <c r="S54" s="803">
        <f>SUM(S49:T53)</f>
        <v>0</v>
      </c>
      <c r="T54" s="804"/>
      <c r="U54" s="803">
        <f>SUM(U49:V53)</f>
        <v>0</v>
      </c>
      <c r="V54" s="803"/>
      <c r="W54" s="803">
        <f>SUM(W49:X53)</f>
        <v>0</v>
      </c>
      <c r="X54" s="804"/>
      <c r="Y54" s="803">
        <f>SUM(Y49:Z53)</f>
        <v>0</v>
      </c>
      <c r="Z54" s="803"/>
      <c r="AA54" s="803">
        <f>SUM(AA49:AB53)</f>
        <v>0</v>
      </c>
      <c r="AB54" s="804"/>
      <c r="AC54" s="803">
        <f>SUM(AC49:AD53)</f>
        <v>0</v>
      </c>
      <c r="AD54" s="803"/>
      <c r="AE54" s="803">
        <f>SUM(AE49:AF53)</f>
        <v>0</v>
      </c>
      <c r="AF54" s="804"/>
      <c r="AG54" s="803">
        <f>SUM(AG49:AH53)</f>
        <v>0</v>
      </c>
      <c r="AH54" s="803"/>
      <c r="AI54" s="803">
        <f>SUM(AI49:AJ53)</f>
        <v>0</v>
      </c>
      <c r="AJ54" s="804"/>
      <c r="AK54" s="803">
        <f>SUM(AK49:AL53)</f>
        <v>0</v>
      </c>
      <c r="AL54" s="803"/>
      <c r="AM54" s="803">
        <f>SUM(AM49:AN53)</f>
        <v>0</v>
      </c>
      <c r="AN54" s="804"/>
      <c r="AO54" s="803">
        <f>SUM(AO49:AP53)</f>
        <v>0</v>
      </c>
      <c r="AP54" s="803"/>
      <c r="AQ54" s="803">
        <f>SUM(AQ49:AR53)</f>
        <v>0</v>
      </c>
      <c r="AR54" s="804"/>
      <c r="AS54" s="803">
        <f>SUM(AS49:AT53)</f>
        <v>0</v>
      </c>
      <c r="AT54" s="803"/>
      <c r="AU54" s="803">
        <f>SUM(AU49:AV53)</f>
        <v>0</v>
      </c>
      <c r="AV54" s="804"/>
      <c r="AW54" s="803">
        <f>SUM(AW49:AX53)</f>
        <v>0</v>
      </c>
      <c r="AX54" s="803"/>
      <c r="AY54" s="803">
        <f>SUM(AY49:AZ53)</f>
        <v>0</v>
      </c>
      <c r="AZ54" s="804"/>
      <c r="BA54" s="803">
        <f>SUM(BA49:BB53)</f>
        <v>0</v>
      </c>
      <c r="BB54" s="803"/>
      <c r="BC54" s="803">
        <f>SUM(BC49:BD53)</f>
        <v>0</v>
      </c>
      <c r="BD54" s="804"/>
      <c r="BE54" s="803">
        <f>SUM(BE49:BF53)</f>
        <v>0</v>
      </c>
      <c r="BF54" s="803"/>
      <c r="BG54" s="803">
        <f>SUM(BG49:BH53)</f>
        <v>0</v>
      </c>
      <c r="BH54" s="804"/>
      <c r="BI54" s="803">
        <f>SUM(BI49:BJ53)</f>
        <v>0</v>
      </c>
      <c r="BJ54" s="803"/>
      <c r="BK54" s="803">
        <f>SUM(BK49:BL53)</f>
        <v>0</v>
      </c>
      <c r="BL54" s="804"/>
    </row>
    <row r="55" spans="2:68" ht="23.1" customHeight="1" x14ac:dyDescent="0.3">
      <c r="BM55" s="696" t="s">
        <v>121</v>
      </c>
      <c r="BN55" s="696"/>
      <c r="BO55" s="696"/>
    </row>
    <row r="56" spans="2:68" ht="23.1" customHeight="1" outlineLevel="1" x14ac:dyDescent="0.3">
      <c r="D56" s="4" t="s">
        <v>66</v>
      </c>
      <c r="E56" s="689">
        <f>E13*E12</f>
        <v>0</v>
      </c>
      <c r="F56" s="349"/>
      <c r="G56" s="349"/>
      <c r="H56" s="349"/>
      <c r="I56" s="689">
        <f>I13*I12</f>
        <v>0</v>
      </c>
      <c r="J56" s="349"/>
      <c r="K56" s="349"/>
      <c r="L56" s="349"/>
      <c r="M56" s="689">
        <f>M13*M12</f>
        <v>0</v>
      </c>
      <c r="N56" s="349"/>
      <c r="O56" s="349"/>
      <c r="P56" s="349"/>
      <c r="Q56" s="689">
        <f>Q13*Q12</f>
        <v>0</v>
      </c>
      <c r="R56" s="349"/>
      <c r="S56" s="349"/>
      <c r="T56" s="349"/>
      <c r="U56" s="689">
        <f>U13*U12</f>
        <v>0</v>
      </c>
      <c r="V56" s="349"/>
      <c r="W56" s="349"/>
      <c r="X56" s="349"/>
      <c r="Y56" s="689">
        <f>Y13*Y12</f>
        <v>0</v>
      </c>
      <c r="Z56" s="349"/>
      <c r="AA56" s="349"/>
      <c r="AB56" s="349"/>
      <c r="AC56" s="689">
        <f>AC13*AC12</f>
        <v>0</v>
      </c>
      <c r="AD56" s="349"/>
      <c r="AE56" s="349"/>
      <c r="AF56" s="349"/>
      <c r="AG56" s="689">
        <f>AG13*AG12</f>
        <v>0</v>
      </c>
      <c r="AH56" s="349"/>
      <c r="AI56" s="349"/>
      <c r="AJ56" s="349"/>
      <c r="AK56" s="689">
        <f>AK13*AK12</f>
        <v>0</v>
      </c>
      <c r="AL56" s="349"/>
      <c r="AM56" s="349"/>
      <c r="AN56" s="349"/>
      <c r="AO56" s="689">
        <f>AO13*AO12</f>
        <v>0</v>
      </c>
      <c r="AP56" s="349"/>
      <c r="AQ56" s="349"/>
      <c r="AR56" s="349"/>
      <c r="AS56" s="689">
        <f>AS13*AS12</f>
        <v>0</v>
      </c>
      <c r="AT56" s="349"/>
      <c r="AU56" s="349"/>
      <c r="AV56" s="349"/>
      <c r="AW56" s="689">
        <f>AW13*AW12</f>
        <v>0</v>
      </c>
      <c r="AX56" s="349"/>
      <c r="AY56" s="349"/>
      <c r="AZ56" s="349"/>
      <c r="BA56" s="689">
        <f>BA13*BA12</f>
        <v>0</v>
      </c>
      <c r="BB56" s="349"/>
      <c r="BC56" s="349"/>
      <c r="BD56" s="349"/>
      <c r="BE56" s="689">
        <f>BE13*BE12</f>
        <v>0</v>
      </c>
      <c r="BF56" s="349"/>
      <c r="BG56" s="349"/>
      <c r="BH56" s="349"/>
      <c r="BI56" s="689">
        <f>BI13*BI12</f>
        <v>0</v>
      </c>
      <c r="BJ56" s="349"/>
      <c r="BK56" s="349"/>
      <c r="BL56" s="349"/>
      <c r="BM56" s="829">
        <f>SUM(E56:BL56)</f>
        <v>0</v>
      </c>
      <c r="BN56" s="696"/>
      <c r="BO56" s="696"/>
    </row>
    <row r="57" spans="2:68" ht="23.1" customHeight="1" outlineLevel="1" x14ac:dyDescent="0.3">
      <c r="D57" s="4" t="s">
        <v>73</v>
      </c>
      <c r="E57" s="689">
        <f>G12*G13</f>
        <v>0</v>
      </c>
      <c r="F57" s="349"/>
      <c r="G57" s="349"/>
      <c r="H57" s="349"/>
      <c r="I57" s="689">
        <f t="shared" ref="I57" si="16">K12*K13</f>
        <v>0</v>
      </c>
      <c r="J57" s="349"/>
      <c r="K57" s="349"/>
      <c r="L57" s="349"/>
      <c r="M57" s="689">
        <f t="shared" ref="M57" si="17">O12*O13</f>
        <v>0</v>
      </c>
      <c r="N57" s="349"/>
      <c r="O57" s="349"/>
      <c r="P57" s="349"/>
      <c r="Q57" s="689">
        <f t="shared" ref="Q57" si="18">S12*S13</f>
        <v>0</v>
      </c>
      <c r="R57" s="349"/>
      <c r="S57" s="349"/>
      <c r="T57" s="349"/>
      <c r="U57" s="689">
        <f t="shared" ref="U57" si="19">W12*W13</f>
        <v>0</v>
      </c>
      <c r="V57" s="349"/>
      <c r="W57" s="349"/>
      <c r="X57" s="349"/>
      <c r="Y57" s="689">
        <f t="shared" ref="Y57" si="20">AA12*AA13</f>
        <v>0</v>
      </c>
      <c r="Z57" s="349"/>
      <c r="AA57" s="349"/>
      <c r="AB57" s="349"/>
      <c r="AC57" s="689">
        <f t="shared" ref="AC57" si="21">AE12*AE13</f>
        <v>0</v>
      </c>
      <c r="AD57" s="349"/>
      <c r="AE57" s="349"/>
      <c r="AF57" s="349"/>
      <c r="AG57" s="689">
        <f t="shared" ref="AG57" si="22">AI12*AI13</f>
        <v>0</v>
      </c>
      <c r="AH57" s="349"/>
      <c r="AI57" s="349"/>
      <c r="AJ57" s="349"/>
      <c r="AK57" s="689">
        <f t="shared" ref="AK57" si="23">AM12*AM13</f>
        <v>0</v>
      </c>
      <c r="AL57" s="349"/>
      <c r="AM57" s="349"/>
      <c r="AN57" s="349"/>
      <c r="AO57" s="689">
        <f t="shared" ref="AO57" si="24">AQ12*AQ13</f>
        <v>0</v>
      </c>
      <c r="AP57" s="349"/>
      <c r="AQ57" s="349"/>
      <c r="AR57" s="349"/>
      <c r="AS57" s="689">
        <f t="shared" ref="AS57" si="25">AU12*AU13</f>
        <v>0</v>
      </c>
      <c r="AT57" s="349"/>
      <c r="AU57" s="349"/>
      <c r="AV57" s="349"/>
      <c r="AW57" s="689">
        <f t="shared" ref="AW57" si="26">AY12*AY13</f>
        <v>0</v>
      </c>
      <c r="AX57" s="349"/>
      <c r="AY57" s="349"/>
      <c r="AZ57" s="349"/>
      <c r="BA57" s="689">
        <f t="shared" ref="BA57" si="27">BC12*BC13</f>
        <v>0</v>
      </c>
      <c r="BB57" s="349"/>
      <c r="BC57" s="349"/>
      <c r="BD57" s="349"/>
      <c r="BE57" s="689">
        <f t="shared" ref="BE57" si="28">BG12*BG13</f>
        <v>0</v>
      </c>
      <c r="BF57" s="349"/>
      <c r="BG57" s="349"/>
      <c r="BH57" s="349"/>
      <c r="BI57" s="689">
        <f t="shared" ref="BI57" si="29">BK12*BK13</f>
        <v>0</v>
      </c>
      <c r="BJ57" s="349"/>
      <c r="BK57" s="349"/>
      <c r="BL57" s="349"/>
      <c r="BM57" s="829">
        <f>SUM(E57:BL57)</f>
        <v>0</v>
      </c>
      <c r="BN57" s="696"/>
      <c r="BO57" s="696"/>
    </row>
    <row r="58" spans="2:68" ht="23.1" customHeight="1" outlineLevel="1" x14ac:dyDescent="0.3">
      <c r="C58" s="690" t="s">
        <v>264</v>
      </c>
      <c r="D58" s="690"/>
      <c r="E58" s="689">
        <f>SUM(E56:H57)</f>
        <v>0</v>
      </c>
      <c r="F58" s="349"/>
      <c r="G58" s="349"/>
      <c r="H58" s="349"/>
      <c r="I58" s="689">
        <f>SUM(I56:L57)</f>
        <v>0</v>
      </c>
      <c r="J58" s="349"/>
      <c r="K58" s="349"/>
      <c r="L58" s="349"/>
      <c r="M58" s="689">
        <f>SUM(M56:P57)</f>
        <v>0</v>
      </c>
      <c r="N58" s="349"/>
      <c r="O58" s="349"/>
      <c r="P58" s="349"/>
      <c r="Q58" s="689">
        <f>SUM(Q56:T57)</f>
        <v>0</v>
      </c>
      <c r="R58" s="349"/>
      <c r="S58" s="349"/>
      <c r="T58" s="349"/>
      <c r="U58" s="689">
        <f>SUM(U56:X57)</f>
        <v>0</v>
      </c>
      <c r="V58" s="349"/>
      <c r="W58" s="349"/>
      <c r="X58" s="349"/>
      <c r="Y58" s="689">
        <f>SUM(Y56:AB57)</f>
        <v>0</v>
      </c>
      <c r="Z58" s="349"/>
      <c r="AA58" s="349"/>
      <c r="AB58" s="349"/>
      <c r="AC58" s="689">
        <f>SUM(AC56:AF57)</f>
        <v>0</v>
      </c>
      <c r="AD58" s="349"/>
      <c r="AE58" s="349"/>
      <c r="AF58" s="349"/>
      <c r="AG58" s="689">
        <f>SUM(AG56:AJ57)</f>
        <v>0</v>
      </c>
      <c r="AH58" s="349"/>
      <c r="AI58" s="349"/>
      <c r="AJ58" s="349"/>
      <c r="AK58" s="689">
        <f>SUM(AK56:AN57)</f>
        <v>0</v>
      </c>
      <c r="AL58" s="349"/>
      <c r="AM58" s="349"/>
      <c r="AN58" s="349"/>
      <c r="AO58" s="689">
        <f>SUM(AO56:AR57)</f>
        <v>0</v>
      </c>
      <c r="AP58" s="349"/>
      <c r="AQ58" s="349"/>
      <c r="AR58" s="349"/>
      <c r="AS58" s="689">
        <f>SUM(AS56:AV57)</f>
        <v>0</v>
      </c>
      <c r="AT58" s="349"/>
      <c r="AU58" s="349"/>
      <c r="AV58" s="349"/>
      <c r="AW58" s="689">
        <f>SUM(AW56:AZ57)</f>
        <v>0</v>
      </c>
      <c r="AX58" s="349"/>
      <c r="AY58" s="349"/>
      <c r="AZ58" s="349"/>
      <c r="BA58" s="689">
        <f>SUM(BA56:BD57)</f>
        <v>0</v>
      </c>
      <c r="BB58" s="349"/>
      <c r="BC58" s="349"/>
      <c r="BD58" s="349"/>
      <c r="BE58" s="689">
        <f>SUM(BE56:BH57)</f>
        <v>0</v>
      </c>
      <c r="BF58" s="349"/>
      <c r="BG58" s="349"/>
      <c r="BH58" s="349"/>
      <c r="BI58" s="689">
        <f>SUM(BI56:BL57)</f>
        <v>0</v>
      </c>
      <c r="BJ58" s="349"/>
      <c r="BK58" s="349"/>
      <c r="BL58" s="349"/>
      <c r="BM58" s="829">
        <f>SUM(E58:BL58)</f>
        <v>0</v>
      </c>
      <c r="BN58" s="696"/>
      <c r="BO58" s="696"/>
      <c r="BP58" s="37"/>
    </row>
    <row r="59" spans="2:68" ht="23.1" customHeight="1" x14ac:dyDescent="0.3">
      <c r="C59" s="690" t="s">
        <v>119</v>
      </c>
      <c r="D59" s="690"/>
      <c r="E59" s="689">
        <f>G54</f>
        <v>0</v>
      </c>
      <c r="F59" s="349"/>
      <c r="G59" s="349"/>
      <c r="H59" s="349"/>
      <c r="I59" s="689">
        <f>K54</f>
        <v>0</v>
      </c>
      <c r="J59" s="349"/>
      <c r="K59" s="349"/>
      <c r="L59" s="349"/>
      <c r="M59" s="689">
        <f>O54</f>
        <v>0</v>
      </c>
      <c r="N59" s="349"/>
      <c r="O59" s="349"/>
      <c r="P59" s="349"/>
      <c r="Q59" s="689">
        <f>S54</f>
        <v>0</v>
      </c>
      <c r="R59" s="349"/>
      <c r="S59" s="349"/>
      <c r="T59" s="349"/>
      <c r="U59" s="689">
        <f>W54</f>
        <v>0</v>
      </c>
      <c r="V59" s="349"/>
      <c r="W59" s="349"/>
      <c r="X59" s="349"/>
      <c r="Y59" s="689">
        <f>AA54</f>
        <v>0</v>
      </c>
      <c r="Z59" s="349"/>
      <c r="AA59" s="349"/>
      <c r="AB59" s="349"/>
      <c r="AC59" s="689">
        <f>AE54</f>
        <v>0</v>
      </c>
      <c r="AD59" s="349"/>
      <c r="AE59" s="349"/>
      <c r="AF59" s="349"/>
      <c r="AG59" s="689">
        <f>AI54</f>
        <v>0</v>
      </c>
      <c r="AH59" s="349"/>
      <c r="AI59" s="349"/>
      <c r="AJ59" s="349"/>
      <c r="AK59" s="689">
        <f>AM54</f>
        <v>0</v>
      </c>
      <c r="AL59" s="349"/>
      <c r="AM59" s="349"/>
      <c r="AN59" s="349"/>
      <c r="AO59" s="689">
        <f>AQ54</f>
        <v>0</v>
      </c>
      <c r="AP59" s="349"/>
      <c r="AQ59" s="349"/>
      <c r="AR59" s="349"/>
      <c r="AS59" s="689">
        <f>AU54</f>
        <v>0</v>
      </c>
      <c r="AT59" s="349"/>
      <c r="AU59" s="349"/>
      <c r="AV59" s="349"/>
      <c r="AW59" s="689">
        <f>AY54</f>
        <v>0</v>
      </c>
      <c r="AX59" s="349"/>
      <c r="AY59" s="349"/>
      <c r="AZ59" s="349"/>
      <c r="BA59" s="689">
        <f>BC54</f>
        <v>0</v>
      </c>
      <c r="BB59" s="349"/>
      <c r="BC59" s="349"/>
      <c r="BD59" s="349"/>
      <c r="BE59" s="689">
        <f>BG54</f>
        <v>0</v>
      </c>
      <c r="BF59" s="349"/>
      <c r="BG59" s="349"/>
      <c r="BH59" s="349"/>
      <c r="BI59" s="689">
        <f>BK54</f>
        <v>0</v>
      </c>
      <c r="BJ59" s="349"/>
      <c r="BK59" s="349"/>
      <c r="BL59" s="349"/>
      <c r="BM59" s="829">
        <f>SUM(E59:BL59)</f>
        <v>0</v>
      </c>
      <c r="BN59" s="696"/>
      <c r="BO59" s="696"/>
    </row>
  </sheetData>
  <sheetProtection algorithmName="SHA-512" hashValue="XN5Jr1zu3zqR2NnSb18FsUt2y+IcNJuvOJFTZsmhMiHQ7uMdkab/6/2UN0F4jDva4uYYLQGg3Fe5gWIcBorUUA==" saltValue="Xuxbzel/pacV6JTLVW1fZA==" spinCount="100000" sheet="1" scenarios="1" formatCells="0" formatColumns="0" formatRows="0" selectLockedCells="1" sort="0" autoFilter="0"/>
  <mergeCells count="1440">
    <mergeCell ref="Q45:R45"/>
    <mergeCell ref="Q42:R42"/>
    <mergeCell ref="Q14:R14"/>
    <mergeCell ref="U8:X8"/>
    <mergeCell ref="K18:L18"/>
    <mergeCell ref="K19:L19"/>
    <mergeCell ref="K20:L20"/>
    <mergeCell ref="B29:C29"/>
    <mergeCell ref="K31:L31"/>
    <mergeCell ref="C59:D59"/>
    <mergeCell ref="BM59:BO59"/>
    <mergeCell ref="E59:H59"/>
    <mergeCell ref="I59:L59"/>
    <mergeCell ref="M59:P59"/>
    <mergeCell ref="Q59:T59"/>
    <mergeCell ref="U59:X59"/>
    <mergeCell ref="Y59:AB59"/>
    <mergeCell ref="AC59:AF59"/>
    <mergeCell ref="AG59:AJ59"/>
    <mergeCell ref="AK59:AN59"/>
    <mergeCell ref="AO59:AR59"/>
    <mergeCell ref="AS59:AV59"/>
    <mergeCell ref="AW59:AZ59"/>
    <mergeCell ref="BA59:BD59"/>
    <mergeCell ref="BE59:BH59"/>
    <mergeCell ref="BI59:BL59"/>
    <mergeCell ref="W54:X54"/>
    <mergeCell ref="S33:T33"/>
    <mergeCell ref="S34:T34"/>
    <mergeCell ref="B47:D47"/>
    <mergeCell ref="E47:G47"/>
    <mergeCell ref="E42:F42"/>
    <mergeCell ref="E43:F43"/>
    <mergeCell ref="U31:V31"/>
    <mergeCell ref="W53:X53"/>
    <mergeCell ref="U54:V54"/>
    <mergeCell ref="K30:L30"/>
    <mergeCell ref="K32:L32"/>
    <mergeCell ref="Q47:S47"/>
    <mergeCell ref="B1:AF2"/>
    <mergeCell ref="BE58:BH58"/>
    <mergeCell ref="BI58:BL58"/>
    <mergeCell ref="BE56:BH56"/>
    <mergeCell ref="BI56:BL56"/>
    <mergeCell ref="I57:L57"/>
    <mergeCell ref="M57:P57"/>
    <mergeCell ref="Q57:T57"/>
    <mergeCell ref="U57:X57"/>
    <mergeCell ref="Y57:AB57"/>
    <mergeCell ref="AC57:AF57"/>
    <mergeCell ref="AG57:AJ57"/>
    <mergeCell ref="AK57:AN57"/>
    <mergeCell ref="AO57:AR57"/>
    <mergeCell ref="AS57:AV57"/>
    <mergeCell ref="AW57:AZ57"/>
    <mergeCell ref="BA57:BD57"/>
    <mergeCell ref="BE57:BH57"/>
    <mergeCell ref="BI57:BL57"/>
    <mergeCell ref="E8:H8"/>
    <mergeCell ref="E9:H9"/>
    <mergeCell ref="M47:O47"/>
    <mergeCell ref="E10:H10"/>
    <mergeCell ref="E11:H11"/>
    <mergeCell ref="AB5:AF5"/>
    <mergeCell ref="V5:Z5"/>
    <mergeCell ref="Q5:U5"/>
    <mergeCell ref="BM55:BO55"/>
    <mergeCell ref="BM56:BO56"/>
    <mergeCell ref="BM57:BO57"/>
    <mergeCell ref="BM58:BO58"/>
    <mergeCell ref="AS56:AV56"/>
    <mergeCell ref="AW56:AZ56"/>
    <mergeCell ref="BA56:BD56"/>
    <mergeCell ref="I58:L58"/>
    <mergeCell ref="M58:P58"/>
    <mergeCell ref="Q58:T58"/>
    <mergeCell ref="U58:X58"/>
    <mergeCell ref="Y58:AB58"/>
    <mergeCell ref="AC58:AF58"/>
    <mergeCell ref="AG58:AJ58"/>
    <mergeCell ref="AK58:AN58"/>
    <mergeCell ref="AO58:AR58"/>
    <mergeCell ref="AS58:AV58"/>
    <mergeCell ref="AW58:AZ58"/>
    <mergeCell ref="BA58:BD58"/>
    <mergeCell ref="AK56:AN56"/>
    <mergeCell ref="AO56:AR56"/>
    <mergeCell ref="M19:N19"/>
    <mergeCell ref="O19:P19"/>
    <mergeCell ref="K21:L21"/>
    <mergeCell ref="K22:L22"/>
    <mergeCell ref="K23:L23"/>
    <mergeCell ref="I24:J24"/>
    <mergeCell ref="O27:P27"/>
    <mergeCell ref="M28:N28"/>
    <mergeCell ref="O28:P28"/>
    <mergeCell ref="E18:F18"/>
    <mergeCell ref="E56:H56"/>
    <mergeCell ref="E57:H57"/>
    <mergeCell ref="E58:H58"/>
    <mergeCell ref="I56:L56"/>
    <mergeCell ref="M56:P56"/>
    <mergeCell ref="Q56:T56"/>
    <mergeCell ref="U56:X56"/>
    <mergeCell ref="Y56:AB56"/>
    <mergeCell ref="AC56:AF56"/>
    <mergeCell ref="AG56:AJ56"/>
    <mergeCell ref="B22:C22"/>
    <mergeCell ref="B23:C23"/>
    <mergeCell ref="B24:C24"/>
    <mergeCell ref="B19:C19"/>
    <mergeCell ref="B20:C20"/>
    <mergeCell ref="B21:C21"/>
    <mergeCell ref="E19:F19"/>
    <mergeCell ref="E20:F20"/>
    <mergeCell ref="E21:F21"/>
    <mergeCell ref="B35:C35"/>
    <mergeCell ref="B36:C36"/>
    <mergeCell ref="B37:C37"/>
    <mergeCell ref="B38:C38"/>
    <mergeCell ref="B39:C39"/>
    <mergeCell ref="B28:C28"/>
    <mergeCell ref="M29:N29"/>
    <mergeCell ref="O29:P29"/>
    <mergeCell ref="Q24:R24"/>
    <mergeCell ref="Q25:R25"/>
    <mergeCell ref="E45:F45"/>
    <mergeCell ref="E44:F44"/>
    <mergeCell ref="G22:H22"/>
    <mergeCell ref="Q18:R18"/>
    <mergeCell ref="Q19:R19"/>
    <mergeCell ref="Q20:R20"/>
    <mergeCell ref="M18:N18"/>
    <mergeCell ref="O18:P18"/>
    <mergeCell ref="E27:F27"/>
    <mergeCell ref="E28:F28"/>
    <mergeCell ref="E29:F29"/>
    <mergeCell ref="B45:C45"/>
    <mergeCell ref="B25:C25"/>
    <mergeCell ref="B26:C26"/>
    <mergeCell ref="B27:C27"/>
    <mergeCell ref="E22:F22"/>
    <mergeCell ref="E23:F23"/>
    <mergeCell ref="B14:C14"/>
    <mergeCell ref="B15:C15"/>
    <mergeCell ref="E14:F14"/>
    <mergeCell ref="E15:F15"/>
    <mergeCell ref="E16:F16"/>
    <mergeCell ref="E17:F17"/>
    <mergeCell ref="B40:C40"/>
    <mergeCell ref="B41:C41"/>
    <mergeCell ref="B42:C42"/>
    <mergeCell ref="B43:C43"/>
    <mergeCell ref="B44:C44"/>
    <mergeCell ref="B34:C34"/>
    <mergeCell ref="Q15:R15"/>
    <mergeCell ref="G21:H21"/>
    <mergeCell ref="G18:H18"/>
    <mergeCell ref="B16:C16"/>
    <mergeCell ref="B17:C17"/>
    <mergeCell ref="B18:C18"/>
    <mergeCell ref="B13:D13"/>
    <mergeCell ref="B12:D12"/>
    <mergeCell ref="E13:F13"/>
    <mergeCell ref="E36:F36"/>
    <mergeCell ref="E37:F37"/>
    <mergeCell ref="E38:F38"/>
    <mergeCell ref="E39:F39"/>
    <mergeCell ref="E40:F40"/>
    <mergeCell ref="E41:F41"/>
    <mergeCell ref="E30:F30"/>
    <mergeCell ref="E31:F31"/>
    <mergeCell ref="E32:F32"/>
    <mergeCell ref="E33:F33"/>
    <mergeCell ref="E34:F34"/>
    <mergeCell ref="E35:F35"/>
    <mergeCell ref="K36:L36"/>
    <mergeCell ref="K37:L37"/>
    <mergeCell ref="I33:J33"/>
    <mergeCell ref="G30:H30"/>
    <mergeCell ref="G19:H19"/>
    <mergeCell ref="G20:H20"/>
    <mergeCell ref="I18:J18"/>
    <mergeCell ref="I19:J19"/>
    <mergeCell ref="I20:J20"/>
    <mergeCell ref="I21:J21"/>
    <mergeCell ref="B30:C30"/>
    <mergeCell ref="G16:H16"/>
    <mergeCell ref="G17:H17"/>
    <mergeCell ref="K14:L14"/>
    <mergeCell ref="I22:J22"/>
    <mergeCell ref="I23:J23"/>
    <mergeCell ref="Q4:U4"/>
    <mergeCell ref="V4:AF4"/>
    <mergeCell ref="Q16:R16"/>
    <mergeCell ref="Q17:R17"/>
    <mergeCell ref="M16:N16"/>
    <mergeCell ref="O16:P16"/>
    <mergeCell ref="M17:N17"/>
    <mergeCell ref="O17:P17"/>
    <mergeCell ref="I8:L8"/>
    <mergeCell ref="I9:L9"/>
    <mergeCell ref="I10:L10"/>
    <mergeCell ref="I11:L11"/>
    <mergeCell ref="I14:J14"/>
    <mergeCell ref="I15:J15"/>
    <mergeCell ref="I16:J16"/>
    <mergeCell ref="I17:J17"/>
    <mergeCell ref="K15:L15"/>
    <mergeCell ref="K16:L16"/>
    <mergeCell ref="K17:L17"/>
    <mergeCell ref="Q13:R13"/>
    <mergeCell ref="W13:X13"/>
    <mergeCell ref="S13:T13"/>
    <mergeCell ref="AC14:AD14"/>
    <mergeCell ref="AC15:AD15"/>
    <mergeCell ref="AC16:AD16"/>
    <mergeCell ref="Y8:AB8"/>
    <mergeCell ref="Y10:AB10"/>
    <mergeCell ref="Y11:AB11"/>
    <mergeCell ref="Y14:Z14"/>
    <mergeCell ref="AA14:AB14"/>
    <mergeCell ref="Y15:Z15"/>
    <mergeCell ref="AA15:AB15"/>
    <mergeCell ref="G23:H23"/>
    <mergeCell ref="G54:H54"/>
    <mergeCell ref="E54:F54"/>
    <mergeCell ref="G48:H48"/>
    <mergeCell ref="G49:H49"/>
    <mergeCell ref="G50:H50"/>
    <mergeCell ref="G51:H51"/>
    <mergeCell ref="G52:H52"/>
    <mergeCell ref="E53:F53"/>
    <mergeCell ref="G53:H53"/>
    <mergeCell ref="B48:D48"/>
    <mergeCell ref="B49:D49"/>
    <mergeCell ref="E48:F48"/>
    <mergeCell ref="E49:F49"/>
    <mergeCell ref="E50:F50"/>
    <mergeCell ref="E51:F51"/>
    <mergeCell ref="E52:F52"/>
    <mergeCell ref="B50:D50"/>
    <mergeCell ref="B52:D52"/>
    <mergeCell ref="B53:D53"/>
    <mergeCell ref="E24:F24"/>
    <mergeCell ref="E25:F25"/>
    <mergeCell ref="E26:F26"/>
    <mergeCell ref="B31:C31"/>
    <mergeCell ref="B32:C32"/>
    <mergeCell ref="B33:C33"/>
    <mergeCell ref="B51:D51"/>
    <mergeCell ref="G33:H33"/>
    <mergeCell ref="G34:H34"/>
    <mergeCell ref="G35:H35"/>
    <mergeCell ref="G27:H27"/>
    <mergeCell ref="B54:D54"/>
    <mergeCell ref="Q27:R27"/>
    <mergeCell ref="S32:T32"/>
    <mergeCell ref="G24:H24"/>
    <mergeCell ref="G25:H25"/>
    <mergeCell ref="G26:H26"/>
    <mergeCell ref="I25:J25"/>
    <mergeCell ref="Q36:R36"/>
    <mergeCell ref="Q37:R37"/>
    <mergeCell ref="Q38:R38"/>
    <mergeCell ref="M36:N36"/>
    <mergeCell ref="O36:P36"/>
    <mergeCell ref="M37:N37"/>
    <mergeCell ref="O37:P37"/>
    <mergeCell ref="Q33:R33"/>
    <mergeCell ref="Q34:R34"/>
    <mergeCell ref="Q35:R35"/>
    <mergeCell ref="M35:N35"/>
    <mergeCell ref="O35:P35"/>
    <mergeCell ref="Q30:R30"/>
    <mergeCell ref="Q28:R28"/>
    <mergeCell ref="Q29:R29"/>
    <mergeCell ref="G28:H28"/>
    <mergeCell ref="G29:H29"/>
    <mergeCell ref="K24:L24"/>
    <mergeCell ref="K25:L25"/>
    <mergeCell ref="K26:L26"/>
    <mergeCell ref="Q26:R26"/>
    <mergeCell ref="Q31:R31"/>
    <mergeCell ref="Q32:R32"/>
    <mergeCell ref="Q43:R43"/>
    <mergeCell ref="Q44:R44"/>
    <mergeCell ref="M42:N42"/>
    <mergeCell ref="O42:P42"/>
    <mergeCell ref="M43:N43"/>
    <mergeCell ref="O43:P43"/>
    <mergeCell ref="Q39:R39"/>
    <mergeCell ref="Q40:R40"/>
    <mergeCell ref="Q41:R41"/>
    <mergeCell ref="M41:N41"/>
    <mergeCell ref="O41:P41"/>
    <mergeCell ref="S29:T29"/>
    <mergeCell ref="S30:T30"/>
    <mergeCell ref="S31:T31"/>
    <mergeCell ref="U51:V51"/>
    <mergeCell ref="W51:X51"/>
    <mergeCell ref="U52:V52"/>
    <mergeCell ref="W52:X52"/>
    <mergeCell ref="U50:V50"/>
    <mergeCell ref="W50:X50"/>
    <mergeCell ref="Q48:R48"/>
    <mergeCell ref="S48:T48"/>
    <mergeCell ref="W44:X44"/>
    <mergeCell ref="W45:X45"/>
    <mergeCell ref="S44:T44"/>
    <mergeCell ref="S45:T45"/>
    <mergeCell ref="U45:V45"/>
    <mergeCell ref="W41:X41"/>
    <mergeCell ref="W42:X42"/>
    <mergeCell ref="W43:X43"/>
    <mergeCell ref="S41:T41"/>
    <mergeCell ref="S42:T42"/>
    <mergeCell ref="W27:X27"/>
    <mergeCell ref="W28:X28"/>
    <mergeCell ref="S26:T26"/>
    <mergeCell ref="S27:T27"/>
    <mergeCell ref="S28:T28"/>
    <mergeCell ref="W23:X23"/>
    <mergeCell ref="S22:T22"/>
    <mergeCell ref="U22:V22"/>
    <mergeCell ref="S18:T18"/>
    <mergeCell ref="Y17:Z17"/>
    <mergeCell ref="AA17:AB17"/>
    <mergeCell ref="Y18:Z18"/>
    <mergeCell ref="AA18:AB18"/>
    <mergeCell ref="Y19:Z19"/>
    <mergeCell ref="AA19:AB19"/>
    <mergeCell ref="Y20:Z20"/>
    <mergeCell ref="AA20:AB20"/>
    <mergeCell ref="Y21:Z21"/>
    <mergeCell ref="AA21:AB21"/>
    <mergeCell ref="S19:T19"/>
    <mergeCell ref="U26:V26"/>
    <mergeCell ref="W22:X22"/>
    <mergeCell ref="W17:X17"/>
    <mergeCell ref="W18:X18"/>
    <mergeCell ref="W19:X19"/>
    <mergeCell ref="Y16:Z16"/>
    <mergeCell ref="AA16:AB16"/>
    <mergeCell ref="Y29:Z29"/>
    <mergeCell ref="AA29:AB29"/>
    <mergeCell ref="Y30:Z30"/>
    <mergeCell ref="AA30:AB30"/>
    <mergeCell ref="AA23:AB23"/>
    <mergeCell ref="Y24:Z24"/>
    <mergeCell ref="AA24:AB24"/>
    <mergeCell ref="AC20:AD20"/>
    <mergeCell ref="AC21:AD21"/>
    <mergeCell ref="AC22:AD22"/>
    <mergeCell ref="Y22:Z22"/>
    <mergeCell ref="AA22:AB22"/>
    <mergeCell ref="Y23:Z23"/>
    <mergeCell ref="AA25:AB25"/>
    <mergeCell ref="Y26:Z26"/>
    <mergeCell ref="AA26:AB26"/>
    <mergeCell ref="Y27:Z27"/>
    <mergeCell ref="AA27:AB27"/>
    <mergeCell ref="Y25:Z25"/>
    <mergeCell ref="AC25:AD25"/>
    <mergeCell ref="Y28:Z28"/>
    <mergeCell ref="AA28:AB28"/>
    <mergeCell ref="Y53:Z53"/>
    <mergeCell ref="AA53:AB53"/>
    <mergeCell ref="Y54:Z54"/>
    <mergeCell ref="AA54:AB54"/>
    <mergeCell ref="Y52:Z52"/>
    <mergeCell ref="AA52:AB52"/>
    <mergeCell ref="AC51:AD51"/>
    <mergeCell ref="AE51:AF51"/>
    <mergeCell ref="AC50:AD50"/>
    <mergeCell ref="AE50:AF50"/>
    <mergeCell ref="AC47:AE47"/>
    <mergeCell ref="Y47:AA47"/>
    <mergeCell ref="Y48:Z48"/>
    <mergeCell ref="AC44:AD44"/>
    <mergeCell ref="AC45:AD45"/>
    <mergeCell ref="AC13:AD13"/>
    <mergeCell ref="Y13:Z13"/>
    <mergeCell ref="AA13:AB13"/>
    <mergeCell ref="Y51:Z51"/>
    <mergeCell ref="AA51:AB51"/>
    <mergeCell ref="Y40:Z40"/>
    <mergeCell ref="AA40:AB40"/>
    <mergeCell ref="AC35:AD35"/>
    <mergeCell ref="AC36:AD36"/>
    <mergeCell ref="AC37:AD37"/>
    <mergeCell ref="Y35:Z35"/>
    <mergeCell ref="AA35:AB35"/>
    <mergeCell ref="Y36:Z36"/>
    <mergeCell ref="AA36:AB36"/>
    <mergeCell ref="AC32:AD32"/>
    <mergeCell ref="AC33:AD33"/>
    <mergeCell ref="AC34:AD34"/>
    <mergeCell ref="B8:D8"/>
    <mergeCell ref="B9:D9"/>
    <mergeCell ref="B10:D10"/>
    <mergeCell ref="B11:D11"/>
    <mergeCell ref="G14:H14"/>
    <mergeCell ref="G15:H15"/>
    <mergeCell ref="G45:H45"/>
    <mergeCell ref="G13:H13"/>
    <mergeCell ref="G42:H42"/>
    <mergeCell ref="G43:H43"/>
    <mergeCell ref="G44:H44"/>
    <mergeCell ref="G39:H39"/>
    <mergeCell ref="G40:H40"/>
    <mergeCell ref="G41:H41"/>
    <mergeCell ref="K38:L38"/>
    <mergeCell ref="G36:H36"/>
    <mergeCell ref="G37:H37"/>
    <mergeCell ref="G38:H38"/>
    <mergeCell ref="K33:L33"/>
    <mergeCell ref="K34:L34"/>
    <mergeCell ref="K35:L35"/>
    <mergeCell ref="K45:L45"/>
    <mergeCell ref="K13:L13"/>
    <mergeCell ref="K42:L42"/>
    <mergeCell ref="K43:L43"/>
    <mergeCell ref="K44:L44"/>
    <mergeCell ref="K39:L39"/>
    <mergeCell ref="K40:L40"/>
    <mergeCell ref="K41:L41"/>
    <mergeCell ref="I40:J40"/>
    <mergeCell ref="G31:H31"/>
    <mergeCell ref="G32:H32"/>
    <mergeCell ref="M8:P8"/>
    <mergeCell ref="M9:P9"/>
    <mergeCell ref="M10:P10"/>
    <mergeCell ref="M11:P11"/>
    <mergeCell ref="M14:N14"/>
    <mergeCell ref="O14:P14"/>
    <mergeCell ref="M15:N15"/>
    <mergeCell ref="O15:P15"/>
    <mergeCell ref="K48:L48"/>
    <mergeCell ref="I49:J49"/>
    <mergeCell ref="K49:L49"/>
    <mergeCell ref="I50:J50"/>
    <mergeCell ref="K50:L50"/>
    <mergeCell ref="I51:J51"/>
    <mergeCell ref="K51:L51"/>
    <mergeCell ref="I41:J41"/>
    <mergeCell ref="I42:J42"/>
    <mergeCell ref="I43:J43"/>
    <mergeCell ref="I44:J44"/>
    <mergeCell ref="I45:J45"/>
    <mergeCell ref="I13:J13"/>
    <mergeCell ref="I34:J34"/>
    <mergeCell ref="I35:J35"/>
    <mergeCell ref="I36:J36"/>
    <mergeCell ref="I37:J37"/>
    <mergeCell ref="I38:J38"/>
    <mergeCell ref="I39:J39"/>
    <mergeCell ref="I26:J26"/>
    <mergeCell ref="I27:J27"/>
    <mergeCell ref="I28:J28"/>
    <mergeCell ref="I29:J29"/>
    <mergeCell ref="I30:J30"/>
    <mergeCell ref="I54:J54"/>
    <mergeCell ref="K54:L54"/>
    <mergeCell ref="I31:J31"/>
    <mergeCell ref="M52:N52"/>
    <mergeCell ref="O52:P52"/>
    <mergeCell ref="M53:N53"/>
    <mergeCell ref="O53:P53"/>
    <mergeCell ref="K27:L27"/>
    <mergeCell ref="K28:L28"/>
    <mergeCell ref="K29:L29"/>
    <mergeCell ref="M54:N54"/>
    <mergeCell ref="O54:P54"/>
    <mergeCell ref="M24:N24"/>
    <mergeCell ref="O24:P24"/>
    <mergeCell ref="M25:N25"/>
    <mergeCell ref="O25:P25"/>
    <mergeCell ref="O33:P33"/>
    <mergeCell ref="M34:N34"/>
    <mergeCell ref="O34:P34"/>
    <mergeCell ref="M26:N26"/>
    <mergeCell ref="I52:J52"/>
    <mergeCell ref="K52:L52"/>
    <mergeCell ref="I53:J53"/>
    <mergeCell ref="K53:L53"/>
    <mergeCell ref="I47:K47"/>
    <mergeCell ref="I48:J48"/>
    <mergeCell ref="I32:J32"/>
    <mergeCell ref="O48:P48"/>
    <mergeCell ref="M49:N49"/>
    <mergeCell ref="O49:P49"/>
    <mergeCell ref="M50:N50"/>
    <mergeCell ref="O50:P50"/>
    <mergeCell ref="M51:N51"/>
    <mergeCell ref="O51:P51"/>
    <mergeCell ref="M44:N44"/>
    <mergeCell ref="O44:P44"/>
    <mergeCell ref="M45:N45"/>
    <mergeCell ref="O45:P45"/>
    <mergeCell ref="M13:N13"/>
    <mergeCell ref="O13:P13"/>
    <mergeCell ref="M38:N38"/>
    <mergeCell ref="O38:P38"/>
    <mergeCell ref="M39:N39"/>
    <mergeCell ref="O39:P39"/>
    <mergeCell ref="M40:N40"/>
    <mergeCell ref="O40:P40"/>
    <mergeCell ref="M32:N32"/>
    <mergeCell ref="O32:P32"/>
    <mergeCell ref="M33:N33"/>
    <mergeCell ref="O26:P26"/>
    <mergeCell ref="M27:N27"/>
    <mergeCell ref="M20:N20"/>
    <mergeCell ref="O20:P20"/>
    <mergeCell ref="M21:N21"/>
    <mergeCell ref="O21:P21"/>
    <mergeCell ref="M22:N22"/>
    <mergeCell ref="O22:P22"/>
    <mergeCell ref="M23:N23"/>
    <mergeCell ref="O23:P23"/>
    <mergeCell ref="M48:N48"/>
    <mergeCell ref="M30:N30"/>
    <mergeCell ref="O30:P30"/>
    <mergeCell ref="M31:N31"/>
    <mergeCell ref="O31:P31"/>
    <mergeCell ref="Q8:T8"/>
    <mergeCell ref="Q9:T9"/>
    <mergeCell ref="Q10:T10"/>
    <mergeCell ref="Q11:T11"/>
    <mergeCell ref="S14:T14"/>
    <mergeCell ref="S15:T15"/>
    <mergeCell ref="S16:T16"/>
    <mergeCell ref="S17:T17"/>
    <mergeCell ref="W24:X24"/>
    <mergeCell ref="W25:X25"/>
    <mergeCell ref="S23:T23"/>
    <mergeCell ref="S24:T24"/>
    <mergeCell ref="S25:T25"/>
    <mergeCell ref="U23:V23"/>
    <mergeCell ref="U24:V24"/>
    <mergeCell ref="U25:V25"/>
    <mergeCell ref="U19:V19"/>
    <mergeCell ref="U20:V20"/>
    <mergeCell ref="U21:V21"/>
    <mergeCell ref="W12:X12"/>
    <mergeCell ref="U12:V12"/>
    <mergeCell ref="S12:T12"/>
    <mergeCell ref="U13:V13"/>
    <mergeCell ref="Q21:R21"/>
    <mergeCell ref="Q22:R22"/>
    <mergeCell ref="Q23:R23"/>
    <mergeCell ref="U9:X9"/>
    <mergeCell ref="U10:X10"/>
    <mergeCell ref="S20:T20"/>
    <mergeCell ref="S21:T21"/>
    <mergeCell ref="W20:X20"/>
    <mergeCell ref="W21:X21"/>
    <mergeCell ref="W14:X14"/>
    <mergeCell ref="W15:X15"/>
    <mergeCell ref="W16:X16"/>
    <mergeCell ref="U11:X11"/>
    <mergeCell ref="U14:V14"/>
    <mergeCell ref="U15:V15"/>
    <mergeCell ref="U16:V16"/>
    <mergeCell ref="U17:V17"/>
    <mergeCell ref="U18:V18"/>
    <mergeCell ref="Q52:R52"/>
    <mergeCell ref="S52:T52"/>
    <mergeCell ref="U32:V32"/>
    <mergeCell ref="U33:V33"/>
    <mergeCell ref="U34:V34"/>
    <mergeCell ref="W38:X38"/>
    <mergeCell ref="W39:X39"/>
    <mergeCell ref="W40:X40"/>
    <mergeCell ref="W35:X35"/>
    <mergeCell ref="W36:X36"/>
    <mergeCell ref="W37:X37"/>
    <mergeCell ref="W32:X32"/>
    <mergeCell ref="W33:X33"/>
    <mergeCell ref="W34:X34"/>
    <mergeCell ref="W29:X29"/>
    <mergeCell ref="W30:X30"/>
    <mergeCell ref="W31:X31"/>
    <mergeCell ref="U27:V27"/>
    <mergeCell ref="U28:V28"/>
    <mergeCell ref="U29:V29"/>
    <mergeCell ref="S43:T43"/>
    <mergeCell ref="U30:V30"/>
    <mergeCell ref="W26:X26"/>
    <mergeCell ref="Q53:R53"/>
    <mergeCell ref="S53:T53"/>
    <mergeCell ref="Q54:R54"/>
    <mergeCell ref="S54:T54"/>
    <mergeCell ref="Q49:R49"/>
    <mergeCell ref="S49:T49"/>
    <mergeCell ref="Q50:R50"/>
    <mergeCell ref="S50:T50"/>
    <mergeCell ref="Q51:R51"/>
    <mergeCell ref="S51:T51"/>
    <mergeCell ref="S38:T38"/>
    <mergeCell ref="S39:T39"/>
    <mergeCell ref="S40:T40"/>
    <mergeCell ref="U38:V38"/>
    <mergeCell ref="S35:T35"/>
    <mergeCell ref="S36:T36"/>
    <mergeCell ref="S37:T37"/>
    <mergeCell ref="U37:V37"/>
    <mergeCell ref="U53:V53"/>
    <mergeCell ref="U44:V44"/>
    <mergeCell ref="U47:W47"/>
    <mergeCell ref="U48:V48"/>
    <mergeCell ref="W48:X48"/>
    <mergeCell ref="U49:V49"/>
    <mergeCell ref="W49:X49"/>
    <mergeCell ref="U39:V39"/>
    <mergeCell ref="U40:V40"/>
    <mergeCell ref="U41:V41"/>
    <mergeCell ref="U42:V42"/>
    <mergeCell ref="U43:V43"/>
    <mergeCell ref="U35:V35"/>
    <mergeCell ref="U36:V36"/>
    <mergeCell ref="AC8:AF8"/>
    <mergeCell ref="AC9:AF9"/>
    <mergeCell ref="AC10:AF10"/>
    <mergeCell ref="AC11:AF11"/>
    <mergeCell ref="AE14:AF14"/>
    <mergeCell ref="AE15:AF15"/>
    <mergeCell ref="AA48:AB48"/>
    <mergeCell ref="Y49:Z49"/>
    <mergeCell ref="AA49:AB49"/>
    <mergeCell ref="AE31:AF31"/>
    <mergeCell ref="AE32:AF32"/>
    <mergeCell ref="AE33:AF33"/>
    <mergeCell ref="AE22:AF22"/>
    <mergeCell ref="AE23:AF23"/>
    <mergeCell ref="AE24:AF24"/>
    <mergeCell ref="AE25:AF25"/>
    <mergeCell ref="AE26:AF26"/>
    <mergeCell ref="AE27:AF27"/>
    <mergeCell ref="AE16:AF16"/>
    <mergeCell ref="AE17:AF17"/>
    <mergeCell ref="AE18:AF18"/>
    <mergeCell ref="AE19:AF19"/>
    <mergeCell ref="AE20:AF20"/>
    <mergeCell ref="AE30:AF30"/>
    <mergeCell ref="AC17:AD17"/>
    <mergeCell ref="AC18:AD18"/>
    <mergeCell ref="AC19:AD19"/>
    <mergeCell ref="AC29:AD29"/>
    <mergeCell ref="AC30:AD30"/>
    <mergeCell ref="AC23:AD23"/>
    <mergeCell ref="AC24:AD24"/>
    <mergeCell ref="Y9:AB9"/>
    <mergeCell ref="Y50:Z50"/>
    <mergeCell ref="AA50:AB50"/>
    <mergeCell ref="Y43:Z43"/>
    <mergeCell ref="AA43:AB43"/>
    <mergeCell ref="Y44:Z44"/>
    <mergeCell ref="AA44:AB44"/>
    <mergeCell ref="Y45:Z45"/>
    <mergeCell ref="AA45:AB45"/>
    <mergeCell ref="Y37:Z37"/>
    <mergeCell ref="AA37:AB37"/>
    <mergeCell ref="Y38:Z38"/>
    <mergeCell ref="AA38:AB38"/>
    <mergeCell ref="Y39:Z39"/>
    <mergeCell ref="AA39:AB39"/>
    <mergeCell ref="Y31:Z31"/>
    <mergeCell ref="AA31:AB31"/>
    <mergeCell ref="AC41:AD41"/>
    <mergeCell ref="AC42:AD42"/>
    <mergeCell ref="AC43:AD43"/>
    <mergeCell ref="AA42:AB42"/>
    <mergeCell ref="AC39:AD39"/>
    <mergeCell ref="AC40:AD40"/>
    <mergeCell ref="Y34:Z34"/>
    <mergeCell ref="AA34:AB34"/>
    <mergeCell ref="AC31:AD31"/>
    <mergeCell ref="Y32:Z32"/>
    <mergeCell ref="AA32:AB32"/>
    <mergeCell ref="Y33:Z33"/>
    <mergeCell ref="AA33:AB33"/>
    <mergeCell ref="Y41:Z41"/>
    <mergeCell ref="AA41:AB41"/>
    <mergeCell ref="Y42:Z42"/>
    <mergeCell ref="AG8:AJ8"/>
    <mergeCell ref="AG9:AJ9"/>
    <mergeCell ref="AG10:AJ10"/>
    <mergeCell ref="AG11:AJ11"/>
    <mergeCell ref="AG14:AH14"/>
    <mergeCell ref="AI14:AJ14"/>
    <mergeCell ref="AG21:AH21"/>
    <mergeCell ref="AI21:AJ21"/>
    <mergeCell ref="AG22:AH22"/>
    <mergeCell ref="AI22:AJ22"/>
    <mergeCell ref="AG23:AH23"/>
    <mergeCell ref="AI23:AJ23"/>
    <mergeCell ref="AG18:AH18"/>
    <mergeCell ref="AI18:AJ18"/>
    <mergeCell ref="AG19:AH19"/>
    <mergeCell ref="AI19:AJ19"/>
    <mergeCell ref="AG20:AH20"/>
    <mergeCell ref="AI20:AJ20"/>
    <mergeCell ref="AG15:AH15"/>
    <mergeCell ref="AI15:AJ15"/>
    <mergeCell ref="AG16:AH16"/>
    <mergeCell ref="AI16:AJ16"/>
    <mergeCell ref="AG17:AH17"/>
    <mergeCell ref="AI17:AJ17"/>
    <mergeCell ref="AG30:AH30"/>
    <mergeCell ref="AI30:AJ30"/>
    <mergeCell ref="AC52:AD52"/>
    <mergeCell ref="AE52:AF52"/>
    <mergeCell ref="AC53:AD53"/>
    <mergeCell ref="AE53:AF53"/>
    <mergeCell ref="AC54:AD54"/>
    <mergeCell ref="AE54:AF54"/>
    <mergeCell ref="AE13:AF13"/>
    <mergeCell ref="AC48:AD48"/>
    <mergeCell ref="AE48:AF48"/>
    <mergeCell ref="AC49:AD49"/>
    <mergeCell ref="AE49:AF49"/>
    <mergeCell ref="AE40:AF40"/>
    <mergeCell ref="AE41:AF41"/>
    <mergeCell ref="AE42:AF42"/>
    <mergeCell ref="AE43:AF43"/>
    <mergeCell ref="AE44:AF44"/>
    <mergeCell ref="AE45:AF45"/>
    <mergeCell ref="AE34:AF34"/>
    <mergeCell ref="AE35:AF35"/>
    <mergeCell ref="AE36:AF36"/>
    <mergeCell ref="AE37:AF37"/>
    <mergeCell ref="AE38:AF38"/>
    <mergeCell ref="AE39:AF39"/>
    <mergeCell ref="AE28:AF28"/>
    <mergeCell ref="AE29:AF29"/>
    <mergeCell ref="AC38:AD38"/>
    <mergeCell ref="AE21:AF21"/>
    <mergeCell ref="AC26:AD26"/>
    <mergeCell ref="AC27:AD27"/>
    <mergeCell ref="AC28:AD28"/>
    <mergeCell ref="AG31:AH31"/>
    <mergeCell ref="AI31:AJ31"/>
    <mergeCell ref="AG32:AH32"/>
    <mergeCell ref="AI32:AJ32"/>
    <mergeCell ref="AG27:AH27"/>
    <mergeCell ref="AI27:AJ27"/>
    <mergeCell ref="AG28:AH28"/>
    <mergeCell ref="AI28:AJ28"/>
    <mergeCell ref="AG29:AH29"/>
    <mergeCell ref="AI29:AJ29"/>
    <mergeCell ref="AG24:AH24"/>
    <mergeCell ref="AI24:AJ24"/>
    <mergeCell ref="AG25:AH25"/>
    <mergeCell ref="AI25:AJ25"/>
    <mergeCell ref="AG26:AH26"/>
    <mergeCell ref="AI26:AJ26"/>
    <mergeCell ref="AI44:AJ44"/>
    <mergeCell ref="AG39:AH39"/>
    <mergeCell ref="AI39:AJ39"/>
    <mergeCell ref="AG40:AH40"/>
    <mergeCell ref="AI40:AJ40"/>
    <mergeCell ref="AG41:AH41"/>
    <mergeCell ref="AI41:AJ41"/>
    <mergeCell ref="AG36:AH36"/>
    <mergeCell ref="AI36:AJ36"/>
    <mergeCell ref="AG37:AH37"/>
    <mergeCell ref="AI37:AJ37"/>
    <mergeCell ref="AG38:AH38"/>
    <mergeCell ref="AI38:AJ38"/>
    <mergeCell ref="AG33:AH33"/>
    <mergeCell ref="AI33:AJ33"/>
    <mergeCell ref="AG34:AH34"/>
    <mergeCell ref="AI34:AJ34"/>
    <mergeCell ref="AG35:AH35"/>
    <mergeCell ref="AI35:AJ35"/>
    <mergeCell ref="AG54:AH54"/>
    <mergeCell ref="AI54:AJ54"/>
    <mergeCell ref="AK8:AN8"/>
    <mergeCell ref="AK9:AN9"/>
    <mergeCell ref="AK10:AN10"/>
    <mergeCell ref="AK11:AN11"/>
    <mergeCell ref="AK14:AL14"/>
    <mergeCell ref="AM14:AN14"/>
    <mergeCell ref="AK15:AL15"/>
    <mergeCell ref="AM15:AN15"/>
    <mergeCell ref="AG51:AH51"/>
    <mergeCell ref="AI51:AJ51"/>
    <mergeCell ref="AG52:AH52"/>
    <mergeCell ref="AI52:AJ52"/>
    <mergeCell ref="AG53:AH53"/>
    <mergeCell ref="AI53:AJ53"/>
    <mergeCell ref="AG48:AH48"/>
    <mergeCell ref="AI48:AJ48"/>
    <mergeCell ref="AG49:AH49"/>
    <mergeCell ref="AI49:AJ49"/>
    <mergeCell ref="AG50:AH50"/>
    <mergeCell ref="AI50:AJ50"/>
    <mergeCell ref="AG45:AH45"/>
    <mergeCell ref="AI45:AJ45"/>
    <mergeCell ref="AG13:AH13"/>
    <mergeCell ref="AI13:AJ13"/>
    <mergeCell ref="AG47:AI47"/>
    <mergeCell ref="AG42:AH42"/>
    <mergeCell ref="AI42:AJ42"/>
    <mergeCell ref="AG43:AH43"/>
    <mergeCell ref="AI43:AJ43"/>
    <mergeCell ref="AG44:AH44"/>
    <mergeCell ref="AK22:AL22"/>
    <mergeCell ref="AM22:AN22"/>
    <mergeCell ref="AK23:AL23"/>
    <mergeCell ref="AM23:AN23"/>
    <mergeCell ref="AK24:AL24"/>
    <mergeCell ref="AM24:AN24"/>
    <mergeCell ref="AK19:AL19"/>
    <mergeCell ref="AM19:AN19"/>
    <mergeCell ref="AK20:AL20"/>
    <mergeCell ref="AM20:AN20"/>
    <mergeCell ref="AK21:AL21"/>
    <mergeCell ref="AM21:AN21"/>
    <mergeCell ref="AK16:AL16"/>
    <mergeCell ref="AM16:AN16"/>
    <mergeCell ref="AK17:AL17"/>
    <mergeCell ref="AM17:AN17"/>
    <mergeCell ref="AK18:AL18"/>
    <mergeCell ref="AM18:AN18"/>
    <mergeCell ref="AK31:AL31"/>
    <mergeCell ref="AM31:AN31"/>
    <mergeCell ref="AK32:AL32"/>
    <mergeCell ref="AM32:AN32"/>
    <mergeCell ref="AK33:AL33"/>
    <mergeCell ref="AM33:AN33"/>
    <mergeCell ref="AK28:AL28"/>
    <mergeCell ref="AM28:AN28"/>
    <mergeCell ref="AK29:AL29"/>
    <mergeCell ref="AM29:AN29"/>
    <mergeCell ref="AK30:AL30"/>
    <mergeCell ref="AM27:AN27"/>
    <mergeCell ref="AM44:AN44"/>
    <mergeCell ref="AK45:AL45"/>
    <mergeCell ref="AM45:AN45"/>
    <mergeCell ref="AK40:AL40"/>
    <mergeCell ref="AM40:AN40"/>
    <mergeCell ref="AK41:AL41"/>
    <mergeCell ref="AM41:AN41"/>
    <mergeCell ref="AK42:AL42"/>
    <mergeCell ref="AM42:AN42"/>
    <mergeCell ref="AK37:AL37"/>
    <mergeCell ref="AM37:AN37"/>
    <mergeCell ref="AK38:AL38"/>
    <mergeCell ref="AM38:AN38"/>
    <mergeCell ref="AK39:AL39"/>
    <mergeCell ref="AM39:AN39"/>
    <mergeCell ref="AK34:AL34"/>
    <mergeCell ref="AM34:AN34"/>
    <mergeCell ref="AK35:AL35"/>
    <mergeCell ref="AM35:AN35"/>
    <mergeCell ref="AK36:AL36"/>
    <mergeCell ref="AM36:AN36"/>
    <mergeCell ref="AO8:AR8"/>
    <mergeCell ref="AO9:AR9"/>
    <mergeCell ref="AO10:AR10"/>
    <mergeCell ref="AO11:AR11"/>
    <mergeCell ref="AO14:AP14"/>
    <mergeCell ref="AQ14:AR14"/>
    <mergeCell ref="AK52:AL52"/>
    <mergeCell ref="AM52:AN52"/>
    <mergeCell ref="AK53:AL53"/>
    <mergeCell ref="AM53:AN53"/>
    <mergeCell ref="AK54:AL54"/>
    <mergeCell ref="AM54:AN54"/>
    <mergeCell ref="AK49:AL49"/>
    <mergeCell ref="AM49:AN49"/>
    <mergeCell ref="AK50:AL50"/>
    <mergeCell ref="AM50:AN50"/>
    <mergeCell ref="AK51:AL51"/>
    <mergeCell ref="AM51:AN51"/>
    <mergeCell ref="AK13:AL13"/>
    <mergeCell ref="AM13:AN13"/>
    <mergeCell ref="AK47:AM47"/>
    <mergeCell ref="AK48:AL48"/>
    <mergeCell ref="AM48:AN48"/>
    <mergeCell ref="AK43:AL43"/>
    <mergeCell ref="AM43:AN43"/>
    <mergeCell ref="AK44:AL44"/>
    <mergeCell ref="AM30:AN30"/>
    <mergeCell ref="AK25:AL25"/>
    <mergeCell ref="AM25:AN25"/>
    <mergeCell ref="AK26:AL26"/>
    <mergeCell ref="AM26:AN26"/>
    <mergeCell ref="AK27:AL27"/>
    <mergeCell ref="AO21:AP21"/>
    <mergeCell ref="AQ21:AR21"/>
    <mergeCell ref="AO22:AP22"/>
    <mergeCell ref="AQ22:AR22"/>
    <mergeCell ref="AO23:AP23"/>
    <mergeCell ref="AQ23:AR23"/>
    <mergeCell ref="AO18:AP18"/>
    <mergeCell ref="AQ18:AR18"/>
    <mergeCell ref="AO19:AP19"/>
    <mergeCell ref="AQ19:AR19"/>
    <mergeCell ref="AO20:AP20"/>
    <mergeCell ref="AQ20:AR20"/>
    <mergeCell ref="AO15:AP15"/>
    <mergeCell ref="AQ15:AR15"/>
    <mergeCell ref="AO16:AP16"/>
    <mergeCell ref="AQ16:AR16"/>
    <mergeCell ref="AO17:AP17"/>
    <mergeCell ref="AQ17:AR17"/>
    <mergeCell ref="AQ34:AR34"/>
    <mergeCell ref="AO35:AP35"/>
    <mergeCell ref="AQ35:AR35"/>
    <mergeCell ref="AO30:AP30"/>
    <mergeCell ref="AQ30:AR30"/>
    <mergeCell ref="AO31:AP31"/>
    <mergeCell ref="AQ31:AR31"/>
    <mergeCell ref="AO32:AP32"/>
    <mergeCell ref="AQ32:AR32"/>
    <mergeCell ref="AO27:AP27"/>
    <mergeCell ref="AQ27:AR27"/>
    <mergeCell ref="AO28:AP28"/>
    <mergeCell ref="AQ28:AR28"/>
    <mergeCell ref="AO29:AP29"/>
    <mergeCell ref="AQ29:AR29"/>
    <mergeCell ref="AO24:AP24"/>
    <mergeCell ref="AQ24:AR24"/>
    <mergeCell ref="AO25:AP25"/>
    <mergeCell ref="AQ25:AR25"/>
    <mergeCell ref="AO26:AP26"/>
    <mergeCell ref="AQ26:AR26"/>
    <mergeCell ref="AO48:AP48"/>
    <mergeCell ref="AQ48:AR48"/>
    <mergeCell ref="AO49:AP49"/>
    <mergeCell ref="AQ49:AR49"/>
    <mergeCell ref="AO50:AP50"/>
    <mergeCell ref="AQ50:AR50"/>
    <mergeCell ref="AO45:AP45"/>
    <mergeCell ref="AQ45:AR45"/>
    <mergeCell ref="AO13:AP13"/>
    <mergeCell ref="AQ13:AR13"/>
    <mergeCell ref="AO47:AQ47"/>
    <mergeCell ref="AO42:AP42"/>
    <mergeCell ref="AQ42:AR42"/>
    <mergeCell ref="AO43:AP43"/>
    <mergeCell ref="AQ43:AR43"/>
    <mergeCell ref="AO44:AP44"/>
    <mergeCell ref="AQ44:AR44"/>
    <mergeCell ref="AO39:AP39"/>
    <mergeCell ref="AQ39:AR39"/>
    <mergeCell ref="AO40:AP40"/>
    <mergeCell ref="AQ40:AR40"/>
    <mergeCell ref="AO41:AP41"/>
    <mergeCell ref="AQ41:AR41"/>
    <mergeCell ref="AO36:AP36"/>
    <mergeCell ref="AQ36:AR36"/>
    <mergeCell ref="AO37:AP37"/>
    <mergeCell ref="AQ37:AR37"/>
    <mergeCell ref="AO38:AP38"/>
    <mergeCell ref="AQ38:AR38"/>
    <mergeCell ref="AO33:AP33"/>
    <mergeCell ref="AQ33:AR33"/>
    <mergeCell ref="AO34:AP34"/>
    <mergeCell ref="BI10:BL10"/>
    <mergeCell ref="AS11:AV11"/>
    <mergeCell ref="AW11:AZ11"/>
    <mergeCell ref="BA11:BD11"/>
    <mergeCell ref="BE11:BH11"/>
    <mergeCell ref="BI11:BL11"/>
    <mergeCell ref="BE13:BF13"/>
    <mergeCell ref="BG13:BH13"/>
    <mergeCell ref="BI13:BJ13"/>
    <mergeCell ref="BK13:BL13"/>
    <mergeCell ref="BI8:BL8"/>
    <mergeCell ref="AS9:AV9"/>
    <mergeCell ref="AW9:AZ9"/>
    <mergeCell ref="BA9:BD9"/>
    <mergeCell ref="BE9:BH9"/>
    <mergeCell ref="BI9:BL9"/>
    <mergeCell ref="AO54:AP54"/>
    <mergeCell ref="AQ54:AR54"/>
    <mergeCell ref="AS8:AV8"/>
    <mergeCell ref="AW8:AZ8"/>
    <mergeCell ref="BA8:BD8"/>
    <mergeCell ref="BE8:BH8"/>
    <mergeCell ref="AS10:AV10"/>
    <mergeCell ref="AW10:AZ10"/>
    <mergeCell ref="BA10:BD10"/>
    <mergeCell ref="BE10:BH10"/>
    <mergeCell ref="AO51:AP51"/>
    <mergeCell ref="AQ51:AR51"/>
    <mergeCell ref="AO52:AP52"/>
    <mergeCell ref="AQ52:AR52"/>
    <mergeCell ref="AO53:AP53"/>
    <mergeCell ref="AQ53:AR53"/>
    <mergeCell ref="BE15:BF15"/>
    <mergeCell ref="BG15:BH15"/>
    <mergeCell ref="BI15:BJ15"/>
    <mergeCell ref="BK15:BL15"/>
    <mergeCell ref="AS16:AT16"/>
    <mergeCell ref="AU16:AV16"/>
    <mergeCell ref="AW16:AX16"/>
    <mergeCell ref="AY16:AZ16"/>
    <mergeCell ref="BA16:BB16"/>
    <mergeCell ref="BC16:BD16"/>
    <mergeCell ref="BE14:BF14"/>
    <mergeCell ref="BG14:BH14"/>
    <mergeCell ref="BI14:BJ14"/>
    <mergeCell ref="BK14:BL14"/>
    <mergeCell ref="AS15:AT15"/>
    <mergeCell ref="AU15:AV15"/>
    <mergeCell ref="AW15:AX15"/>
    <mergeCell ref="AY15:AZ15"/>
    <mergeCell ref="BA15:BB15"/>
    <mergeCell ref="BC15:BD15"/>
    <mergeCell ref="AS14:AT14"/>
    <mergeCell ref="AU14:AV14"/>
    <mergeCell ref="AW14:AX14"/>
    <mergeCell ref="AY14:AZ14"/>
    <mergeCell ref="BA14:BB14"/>
    <mergeCell ref="BC14:BD14"/>
    <mergeCell ref="BE17:BF17"/>
    <mergeCell ref="BG17:BH17"/>
    <mergeCell ref="BI17:BJ17"/>
    <mergeCell ref="BK17:BL17"/>
    <mergeCell ref="AS18:AT18"/>
    <mergeCell ref="AU18:AV18"/>
    <mergeCell ref="AW18:AX18"/>
    <mergeCell ref="AY18:AZ18"/>
    <mergeCell ref="BA18:BB18"/>
    <mergeCell ref="BC18:BD18"/>
    <mergeCell ref="BE16:BF16"/>
    <mergeCell ref="BG16:BH16"/>
    <mergeCell ref="BI16:BJ16"/>
    <mergeCell ref="BK16:BL16"/>
    <mergeCell ref="AS17:AT17"/>
    <mergeCell ref="AU17:AV17"/>
    <mergeCell ref="AW17:AX17"/>
    <mergeCell ref="AY17:AZ17"/>
    <mergeCell ref="BA17:BB17"/>
    <mergeCell ref="BC17:BD17"/>
    <mergeCell ref="BE19:BF19"/>
    <mergeCell ref="BG19:BH19"/>
    <mergeCell ref="BI19:BJ19"/>
    <mergeCell ref="BK19:BL19"/>
    <mergeCell ref="AS20:AT20"/>
    <mergeCell ref="AU20:AV20"/>
    <mergeCell ref="AW20:AX20"/>
    <mergeCell ref="AY20:AZ20"/>
    <mergeCell ref="BA20:BB20"/>
    <mergeCell ref="BC20:BD20"/>
    <mergeCell ref="BE18:BF18"/>
    <mergeCell ref="BG18:BH18"/>
    <mergeCell ref="BI18:BJ18"/>
    <mergeCell ref="BK18:BL18"/>
    <mergeCell ref="AS19:AT19"/>
    <mergeCell ref="AU19:AV19"/>
    <mergeCell ref="AW19:AX19"/>
    <mergeCell ref="AY19:AZ19"/>
    <mergeCell ref="BA19:BB19"/>
    <mergeCell ref="BC19:BD19"/>
    <mergeCell ref="BE21:BF21"/>
    <mergeCell ref="BG21:BH21"/>
    <mergeCell ref="BI21:BJ21"/>
    <mergeCell ref="BK21:BL21"/>
    <mergeCell ref="AS22:AT22"/>
    <mergeCell ref="AU22:AV22"/>
    <mergeCell ref="AW22:AX22"/>
    <mergeCell ref="AY22:AZ22"/>
    <mergeCell ref="BA22:BB22"/>
    <mergeCell ref="BC22:BD22"/>
    <mergeCell ref="BE20:BF20"/>
    <mergeCell ref="BG20:BH20"/>
    <mergeCell ref="BI20:BJ20"/>
    <mergeCell ref="BK20:BL20"/>
    <mergeCell ref="AS21:AT21"/>
    <mergeCell ref="AU21:AV21"/>
    <mergeCell ref="AW21:AX21"/>
    <mergeCell ref="AY21:AZ21"/>
    <mergeCell ref="BA21:BB21"/>
    <mergeCell ref="BC21:BD21"/>
    <mergeCell ref="BE23:BF23"/>
    <mergeCell ref="BG23:BH23"/>
    <mergeCell ref="BI23:BJ23"/>
    <mergeCell ref="BK23:BL23"/>
    <mergeCell ref="AS24:AT24"/>
    <mergeCell ref="AU24:AV24"/>
    <mergeCell ref="AW24:AX24"/>
    <mergeCell ref="AY24:AZ24"/>
    <mergeCell ref="BA24:BB24"/>
    <mergeCell ref="BC24:BD24"/>
    <mergeCell ref="BE22:BF22"/>
    <mergeCell ref="BG22:BH22"/>
    <mergeCell ref="BI22:BJ22"/>
    <mergeCell ref="BK22:BL22"/>
    <mergeCell ref="AS23:AT23"/>
    <mergeCell ref="AU23:AV23"/>
    <mergeCell ref="AW23:AX23"/>
    <mergeCell ref="AY23:AZ23"/>
    <mergeCell ref="BA23:BB23"/>
    <mergeCell ref="BC23:BD23"/>
    <mergeCell ref="BE25:BF25"/>
    <mergeCell ref="BG25:BH25"/>
    <mergeCell ref="BI25:BJ25"/>
    <mergeCell ref="BK25:BL25"/>
    <mergeCell ref="AS26:AT26"/>
    <mergeCell ref="AU26:AV26"/>
    <mergeCell ref="AW26:AX26"/>
    <mergeCell ref="AY26:AZ26"/>
    <mergeCell ref="BA26:BB26"/>
    <mergeCell ref="BC26:BD26"/>
    <mergeCell ref="BE24:BF24"/>
    <mergeCell ref="BG24:BH24"/>
    <mergeCell ref="BI24:BJ24"/>
    <mergeCell ref="BK24:BL24"/>
    <mergeCell ref="AS25:AT25"/>
    <mergeCell ref="AU25:AV25"/>
    <mergeCell ref="AW25:AX25"/>
    <mergeCell ref="AY25:AZ25"/>
    <mergeCell ref="BA25:BB25"/>
    <mergeCell ref="BC25:BD25"/>
    <mergeCell ref="BE27:BF27"/>
    <mergeCell ref="BG27:BH27"/>
    <mergeCell ref="BI27:BJ27"/>
    <mergeCell ref="BK27:BL27"/>
    <mergeCell ref="AS28:AT28"/>
    <mergeCell ref="AU28:AV28"/>
    <mergeCell ref="AW28:AX28"/>
    <mergeCell ref="AY28:AZ28"/>
    <mergeCell ref="BA28:BB28"/>
    <mergeCell ref="BC28:BD28"/>
    <mergeCell ref="BE26:BF26"/>
    <mergeCell ref="BG26:BH26"/>
    <mergeCell ref="BI26:BJ26"/>
    <mergeCell ref="BK26:BL26"/>
    <mergeCell ref="AS27:AT27"/>
    <mergeCell ref="AU27:AV27"/>
    <mergeCell ref="AW27:AX27"/>
    <mergeCell ref="AY27:AZ27"/>
    <mergeCell ref="BA27:BB27"/>
    <mergeCell ref="BC27:BD27"/>
    <mergeCell ref="BE29:BF29"/>
    <mergeCell ref="BG29:BH29"/>
    <mergeCell ref="BI29:BJ29"/>
    <mergeCell ref="BK29:BL29"/>
    <mergeCell ref="AS30:AT30"/>
    <mergeCell ref="AU30:AV30"/>
    <mergeCell ref="AW30:AX30"/>
    <mergeCell ref="AY30:AZ30"/>
    <mergeCell ref="BA30:BB30"/>
    <mergeCell ref="BC30:BD30"/>
    <mergeCell ref="BE28:BF28"/>
    <mergeCell ref="BG28:BH28"/>
    <mergeCell ref="BI28:BJ28"/>
    <mergeCell ref="BK28:BL28"/>
    <mergeCell ref="AS29:AT29"/>
    <mergeCell ref="AU29:AV29"/>
    <mergeCell ref="AW29:AX29"/>
    <mergeCell ref="AY29:AZ29"/>
    <mergeCell ref="BA29:BB29"/>
    <mergeCell ref="BC29:BD29"/>
    <mergeCell ref="BE31:BF31"/>
    <mergeCell ref="BG31:BH31"/>
    <mergeCell ref="BI31:BJ31"/>
    <mergeCell ref="BK31:BL31"/>
    <mergeCell ref="AS32:AT32"/>
    <mergeCell ref="AU32:AV32"/>
    <mergeCell ref="AW32:AX32"/>
    <mergeCell ref="AY32:AZ32"/>
    <mergeCell ref="BA32:BB32"/>
    <mergeCell ref="BC32:BD32"/>
    <mergeCell ref="BE30:BF30"/>
    <mergeCell ref="BG30:BH30"/>
    <mergeCell ref="BI30:BJ30"/>
    <mergeCell ref="BK30:BL30"/>
    <mergeCell ref="AS31:AT31"/>
    <mergeCell ref="AU31:AV31"/>
    <mergeCell ref="AW31:AX31"/>
    <mergeCell ref="AY31:AZ31"/>
    <mergeCell ref="BA31:BB31"/>
    <mergeCell ref="BC31:BD31"/>
    <mergeCell ref="BE33:BF33"/>
    <mergeCell ref="BG33:BH33"/>
    <mergeCell ref="BI33:BJ33"/>
    <mergeCell ref="BK33:BL33"/>
    <mergeCell ref="AS34:AT34"/>
    <mergeCell ref="AU34:AV34"/>
    <mergeCell ref="AW34:AX34"/>
    <mergeCell ref="AY34:AZ34"/>
    <mergeCell ref="BA34:BB34"/>
    <mergeCell ref="BC34:BD34"/>
    <mergeCell ref="BE32:BF32"/>
    <mergeCell ref="BG32:BH32"/>
    <mergeCell ref="BI32:BJ32"/>
    <mergeCell ref="BK32:BL32"/>
    <mergeCell ref="AS33:AT33"/>
    <mergeCell ref="AU33:AV33"/>
    <mergeCell ref="AW33:AX33"/>
    <mergeCell ref="AY33:AZ33"/>
    <mergeCell ref="BA33:BB33"/>
    <mergeCell ref="BC33:BD33"/>
    <mergeCell ref="BE35:BF35"/>
    <mergeCell ref="BG35:BH35"/>
    <mergeCell ref="BI35:BJ35"/>
    <mergeCell ref="BK35:BL35"/>
    <mergeCell ref="AS36:AT36"/>
    <mergeCell ref="AU36:AV36"/>
    <mergeCell ref="AW36:AX36"/>
    <mergeCell ref="AY36:AZ36"/>
    <mergeCell ref="BA36:BB36"/>
    <mergeCell ref="BC36:BD36"/>
    <mergeCell ref="BE34:BF34"/>
    <mergeCell ref="BG34:BH34"/>
    <mergeCell ref="BI34:BJ34"/>
    <mergeCell ref="BK34:BL34"/>
    <mergeCell ref="AS35:AT35"/>
    <mergeCell ref="AU35:AV35"/>
    <mergeCell ref="AW35:AX35"/>
    <mergeCell ref="AY35:AZ35"/>
    <mergeCell ref="BA35:BB35"/>
    <mergeCell ref="BC35:BD35"/>
    <mergeCell ref="BE37:BF37"/>
    <mergeCell ref="BG37:BH37"/>
    <mergeCell ref="BI37:BJ37"/>
    <mergeCell ref="BK37:BL37"/>
    <mergeCell ref="AS38:AT38"/>
    <mergeCell ref="AU38:AV38"/>
    <mergeCell ref="AW38:AX38"/>
    <mergeCell ref="AY38:AZ38"/>
    <mergeCell ref="BA38:BB38"/>
    <mergeCell ref="BC38:BD38"/>
    <mergeCell ref="BE36:BF36"/>
    <mergeCell ref="BG36:BH36"/>
    <mergeCell ref="BI36:BJ36"/>
    <mergeCell ref="BK36:BL36"/>
    <mergeCell ref="AS37:AT37"/>
    <mergeCell ref="AU37:AV37"/>
    <mergeCell ref="AW37:AX37"/>
    <mergeCell ref="AY37:AZ37"/>
    <mergeCell ref="BA37:BB37"/>
    <mergeCell ref="BC37:BD37"/>
    <mergeCell ref="BE39:BF39"/>
    <mergeCell ref="BG39:BH39"/>
    <mergeCell ref="BI39:BJ39"/>
    <mergeCell ref="BK39:BL39"/>
    <mergeCell ref="AS40:AT40"/>
    <mergeCell ref="AU40:AV40"/>
    <mergeCell ref="AW40:AX40"/>
    <mergeCell ref="AY40:AZ40"/>
    <mergeCell ref="BA40:BB40"/>
    <mergeCell ref="BC40:BD40"/>
    <mergeCell ref="BE38:BF38"/>
    <mergeCell ref="BG38:BH38"/>
    <mergeCell ref="BI38:BJ38"/>
    <mergeCell ref="BK38:BL38"/>
    <mergeCell ref="AS39:AT39"/>
    <mergeCell ref="AU39:AV39"/>
    <mergeCell ref="AW39:AX39"/>
    <mergeCell ref="AY39:AZ39"/>
    <mergeCell ref="BA39:BB39"/>
    <mergeCell ref="BC39:BD39"/>
    <mergeCell ref="BE41:BF41"/>
    <mergeCell ref="BG41:BH41"/>
    <mergeCell ref="BI41:BJ41"/>
    <mergeCell ref="BK41:BL41"/>
    <mergeCell ref="AS42:AT42"/>
    <mergeCell ref="AU42:AV42"/>
    <mergeCell ref="AW42:AX42"/>
    <mergeCell ref="AY42:AZ42"/>
    <mergeCell ref="BA42:BB42"/>
    <mergeCell ref="BC42:BD42"/>
    <mergeCell ref="BE40:BF40"/>
    <mergeCell ref="BG40:BH40"/>
    <mergeCell ref="BI40:BJ40"/>
    <mergeCell ref="BK40:BL40"/>
    <mergeCell ref="AS41:AT41"/>
    <mergeCell ref="AU41:AV41"/>
    <mergeCell ref="AW41:AX41"/>
    <mergeCell ref="AY41:AZ41"/>
    <mergeCell ref="BA41:BB41"/>
    <mergeCell ref="BC41:BD41"/>
    <mergeCell ref="BI43:BJ43"/>
    <mergeCell ref="BK43:BL43"/>
    <mergeCell ref="AS44:AT44"/>
    <mergeCell ref="AU44:AV44"/>
    <mergeCell ref="AW44:AX44"/>
    <mergeCell ref="AY44:AZ44"/>
    <mergeCell ref="BA44:BB44"/>
    <mergeCell ref="BC44:BD44"/>
    <mergeCell ref="BE42:BF42"/>
    <mergeCell ref="BG42:BH42"/>
    <mergeCell ref="BI42:BJ42"/>
    <mergeCell ref="BK42:BL42"/>
    <mergeCell ref="AS43:AT43"/>
    <mergeCell ref="AU43:AV43"/>
    <mergeCell ref="AW43:AX43"/>
    <mergeCell ref="AY43:AZ43"/>
    <mergeCell ref="BA43:BB43"/>
    <mergeCell ref="BC43:BD43"/>
    <mergeCell ref="AS47:AU47"/>
    <mergeCell ref="AW47:AY47"/>
    <mergeCell ref="BA47:BC47"/>
    <mergeCell ref="BE47:BG47"/>
    <mergeCell ref="BI47:BK47"/>
    <mergeCell ref="AS48:AT48"/>
    <mergeCell ref="AU48:AV48"/>
    <mergeCell ref="AW48:AX48"/>
    <mergeCell ref="AY48:AZ48"/>
    <mergeCell ref="BA48:BB48"/>
    <mergeCell ref="BE45:BF45"/>
    <mergeCell ref="BG45:BH45"/>
    <mergeCell ref="BI45:BJ45"/>
    <mergeCell ref="BK45:BL45"/>
    <mergeCell ref="AS13:AT13"/>
    <mergeCell ref="AU13:AV13"/>
    <mergeCell ref="AW13:AX13"/>
    <mergeCell ref="AY13:AZ13"/>
    <mergeCell ref="BA13:BB13"/>
    <mergeCell ref="BC13:BD13"/>
    <mergeCell ref="BE44:BF44"/>
    <mergeCell ref="BG44:BH44"/>
    <mergeCell ref="BI44:BJ44"/>
    <mergeCell ref="BK44:BL44"/>
    <mergeCell ref="AS45:AT45"/>
    <mergeCell ref="AU45:AV45"/>
    <mergeCell ref="AW45:AX45"/>
    <mergeCell ref="AY45:AZ45"/>
    <mergeCell ref="BA45:BB45"/>
    <mergeCell ref="BC45:BD45"/>
    <mergeCell ref="BE43:BF43"/>
    <mergeCell ref="BG43:BH43"/>
    <mergeCell ref="BC49:BD49"/>
    <mergeCell ref="BE49:BF49"/>
    <mergeCell ref="BG49:BH49"/>
    <mergeCell ref="BI49:BJ49"/>
    <mergeCell ref="BK49:BL49"/>
    <mergeCell ref="AS50:AT50"/>
    <mergeCell ref="AU50:AV50"/>
    <mergeCell ref="AW50:AX50"/>
    <mergeCell ref="AY50:AZ50"/>
    <mergeCell ref="BA50:BB50"/>
    <mergeCell ref="BC48:BD48"/>
    <mergeCell ref="BE48:BF48"/>
    <mergeCell ref="BG48:BH48"/>
    <mergeCell ref="BI48:BJ48"/>
    <mergeCell ref="BK48:BL48"/>
    <mergeCell ref="AS49:AT49"/>
    <mergeCell ref="AU49:AV49"/>
    <mergeCell ref="AW49:AX49"/>
    <mergeCell ref="AY49:AZ49"/>
    <mergeCell ref="BA49:BB49"/>
    <mergeCell ref="AS53:AT53"/>
    <mergeCell ref="AU53:AV53"/>
    <mergeCell ref="AW53:AX53"/>
    <mergeCell ref="AY53:AZ53"/>
    <mergeCell ref="BA53:BB53"/>
    <mergeCell ref="BC51:BD51"/>
    <mergeCell ref="BE51:BF51"/>
    <mergeCell ref="BG51:BH51"/>
    <mergeCell ref="BI51:BJ51"/>
    <mergeCell ref="BK51:BL51"/>
    <mergeCell ref="AS52:AT52"/>
    <mergeCell ref="AU52:AV52"/>
    <mergeCell ref="AW52:AX52"/>
    <mergeCell ref="AY52:AZ52"/>
    <mergeCell ref="BA52:BB52"/>
    <mergeCell ref="BC50:BD50"/>
    <mergeCell ref="BE50:BF50"/>
    <mergeCell ref="BG50:BH50"/>
    <mergeCell ref="BI50:BJ50"/>
    <mergeCell ref="BK50:BL50"/>
    <mergeCell ref="AS51:AT51"/>
    <mergeCell ref="AU51:AV51"/>
    <mergeCell ref="AW51:AX51"/>
    <mergeCell ref="AY51:AZ51"/>
    <mergeCell ref="BA51:BB51"/>
    <mergeCell ref="B7:D7"/>
    <mergeCell ref="E7:H7"/>
    <mergeCell ref="I7:L7"/>
    <mergeCell ref="M7:P7"/>
    <mergeCell ref="Q7:T7"/>
    <mergeCell ref="U7:X7"/>
    <mergeCell ref="Y7:AB7"/>
    <mergeCell ref="AC7:AF7"/>
    <mergeCell ref="AG7:AJ7"/>
    <mergeCell ref="AK7:AN7"/>
    <mergeCell ref="AO7:AR7"/>
    <mergeCell ref="AS7:AV7"/>
    <mergeCell ref="AW7:AZ7"/>
    <mergeCell ref="BA7:BD7"/>
    <mergeCell ref="BE7:BH7"/>
    <mergeCell ref="BI7:BL7"/>
    <mergeCell ref="BC54:BD54"/>
    <mergeCell ref="BE54:BF54"/>
    <mergeCell ref="BG54:BH54"/>
    <mergeCell ref="BI54:BJ54"/>
    <mergeCell ref="BK54:BL54"/>
    <mergeCell ref="BC53:BD53"/>
    <mergeCell ref="BE53:BF53"/>
    <mergeCell ref="BG53:BH53"/>
    <mergeCell ref="BI53:BJ53"/>
    <mergeCell ref="BK53:BL53"/>
    <mergeCell ref="AS54:AT54"/>
    <mergeCell ref="AU54:AV54"/>
    <mergeCell ref="AW54:AX54"/>
    <mergeCell ref="AY54:AZ54"/>
    <mergeCell ref="BA54:BB54"/>
    <mergeCell ref="BC52:BD52"/>
    <mergeCell ref="C58:D58"/>
    <mergeCell ref="K12:L12"/>
    <mergeCell ref="I12:J12"/>
    <mergeCell ref="G12:H12"/>
    <mergeCell ref="E12:F12"/>
    <mergeCell ref="BK12:BL12"/>
    <mergeCell ref="BI12:BJ12"/>
    <mergeCell ref="BG12:BH12"/>
    <mergeCell ref="BE12:BF12"/>
    <mergeCell ref="BC12:BD12"/>
    <mergeCell ref="BA12:BB12"/>
    <mergeCell ref="AY12:AZ12"/>
    <mergeCell ref="AW12:AX12"/>
    <mergeCell ref="AU12:AV12"/>
    <mergeCell ref="AS12:AT12"/>
    <mergeCell ref="AQ12:AR12"/>
    <mergeCell ref="AO12:AP12"/>
    <mergeCell ref="AM12:AN12"/>
    <mergeCell ref="AK12:AL12"/>
    <mergeCell ref="AI12:AJ12"/>
    <mergeCell ref="AG12:AH12"/>
    <mergeCell ref="AC12:AD12"/>
    <mergeCell ref="AA12:AB12"/>
    <mergeCell ref="Y12:Z12"/>
    <mergeCell ref="Q12:R12"/>
    <mergeCell ref="O12:P12"/>
    <mergeCell ref="M12:N12"/>
    <mergeCell ref="AE12:AF12"/>
    <mergeCell ref="BE52:BF52"/>
    <mergeCell ref="BG52:BH52"/>
    <mergeCell ref="BI52:BJ52"/>
    <mergeCell ref="BK52:BL52"/>
  </mergeCells>
  <phoneticPr fontId="1"/>
  <conditionalFormatting sqref="B15:C45">
    <cfRule type="cellIs" dxfId="17" priority="1" operator="greaterThan">
      <formula>$AB$5</formula>
    </cfRule>
  </conditionalFormatting>
  <conditionalFormatting sqref="D15:D45">
    <cfRule type="expression" dxfId="16" priority="19">
      <formula>WEEKDAY($B15)=1</formula>
    </cfRule>
    <cfRule type="expression" dxfId="15" priority="20">
      <formula>WEEKDAY($B15)=7</formula>
    </cfRule>
  </conditionalFormatting>
  <conditionalFormatting sqref="E12 G12 I12 K12 M12 O12 Q12 S12 U12 W12 Y12 AA12 AC12 AE12 AG12 AI12 AK12 AM12 AO12 AQ12 AS12 AU12 AW12 AY12 BA12 BC12 BE12 BG12 BI12 BK12">
    <cfRule type="containsBlanks" dxfId="14" priority="3">
      <formula>LEN(TRIM(E12))=0</formula>
    </cfRule>
  </conditionalFormatting>
  <conditionalFormatting sqref="V5:Z5 AB5">
    <cfRule type="containsBlanks" dxfId="13" priority="22">
      <formula>LEN(TRIM(V5))=0</formula>
    </cfRule>
  </conditionalFormatting>
  <printOptions horizontalCentered="1"/>
  <pageMargins left="0.51181102362204722" right="0.51181102362204722" top="0.55118110236220474" bottom="0.55118110236220474" header="0.31496062992125984" footer="0.31496062992125984"/>
  <pageSetup paperSize="9" scale="39" orientation="landscape" blackAndWhite="1" r:id="rId1"/>
  <headerFooter>
    <oddHeader>&amp;R自動入力用</oddHeader>
  </headerFooter>
  <colBreaks count="1" manualBreakCount="1">
    <brk id="32" max="53" man="1"/>
  </colBreaks>
  <drawing r:id="rId2"/>
  <legacyDrawing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ABEEF-B514-489D-9908-0D37D6E1EB4C}">
  <sheetPr>
    <tabColor theme="5" tint="0.59999389629810485"/>
    <pageSetUpPr fitToPage="1"/>
  </sheetPr>
  <dimension ref="A1:Y37"/>
  <sheetViews>
    <sheetView showGridLines="0" showZeros="0" view="pageBreakPreview" zoomScaleNormal="85" zoomScaleSheetLayoutView="100" workbookViewId="0">
      <pane ySplit="1" topLeftCell="A2" activePane="bottomLeft" state="frozen"/>
      <selection activeCell="E49" sqref="E49:F49"/>
      <selection pane="bottomLeft" activeCell="Q2" sqref="Q2:T2"/>
    </sheetView>
  </sheetViews>
  <sheetFormatPr defaultColWidth="4" defaultRowHeight="20.100000000000001" customHeight="1" x14ac:dyDescent="0.3"/>
  <cols>
    <col min="1" max="20" width="4" style="90"/>
    <col min="21" max="21" width="5.26953125" style="90" customWidth="1"/>
    <col min="22" max="23" width="4" style="90"/>
    <col min="24" max="24" width="5.26953125" style="90" customWidth="1"/>
    <col min="25" max="16384" width="4" style="90"/>
  </cols>
  <sheetData>
    <row r="1" spans="1:25" ht="37.799999999999997" customHeight="1" x14ac:dyDescent="0.3"/>
    <row r="2" spans="1:25" ht="20.100000000000001" customHeight="1" x14ac:dyDescent="0.3">
      <c r="Q2" s="384" t="s">
        <v>28</v>
      </c>
      <c r="R2" s="384"/>
      <c r="S2" s="384"/>
      <c r="T2" s="384"/>
      <c r="U2" s="374" t="str">
        <f t="array" ref="U2">IF('基本情報(必須)'!D19:E19="","",'基本情報(必須)'!D19:E19)</f>
        <v/>
      </c>
      <c r="V2" s="374"/>
      <c r="W2" s="374"/>
      <c r="X2" s="374"/>
    </row>
    <row r="3" spans="1:25" ht="20.100000000000001" customHeight="1" x14ac:dyDescent="0.3">
      <c r="B3" s="548" t="s">
        <v>335</v>
      </c>
      <c r="C3" s="548"/>
      <c r="D3" s="548"/>
      <c r="E3" s="548"/>
      <c r="F3" s="548"/>
      <c r="G3" s="548"/>
      <c r="H3" s="548"/>
      <c r="I3" s="548"/>
      <c r="J3" s="548"/>
      <c r="K3" s="548"/>
      <c r="L3" s="548"/>
      <c r="M3" s="548"/>
      <c r="N3" s="548"/>
      <c r="O3" s="548"/>
      <c r="P3" s="548"/>
      <c r="Q3" s="548"/>
      <c r="R3" s="548"/>
      <c r="S3" s="548"/>
      <c r="T3" s="548"/>
      <c r="U3" s="548"/>
      <c r="V3" s="548"/>
      <c r="W3" s="548"/>
      <c r="X3" s="548"/>
      <c r="Y3" s="93"/>
    </row>
    <row r="4" spans="1:25" ht="20.100000000000001"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93"/>
    </row>
    <row r="6" spans="1:25" ht="20.100000000000001" customHeight="1" x14ac:dyDescent="0.3">
      <c r="B6" s="797" t="s">
        <v>29</v>
      </c>
      <c r="C6" s="797"/>
      <c r="D6" s="797"/>
      <c r="E6" s="797"/>
      <c r="F6" s="797"/>
      <c r="M6" s="377" t="s">
        <v>3</v>
      </c>
      <c r="N6" s="378"/>
      <c r="O6" s="378"/>
      <c r="P6" s="95" t="s">
        <v>33</v>
      </c>
      <c r="Q6" s="381" t="str">
        <f t="array" ref="Q6">IF('基本情報(必須)'!$D$4:$E$4="","",'基本情報(必須)'!$D$4:$E$4)</f>
        <v>111-1111</v>
      </c>
      <c r="R6" s="381"/>
      <c r="S6" s="381"/>
      <c r="T6" s="80"/>
      <c r="U6" s="80"/>
      <c r="V6" s="80"/>
      <c r="W6" s="80"/>
      <c r="X6" s="96"/>
    </row>
    <row r="7" spans="1:25" ht="20.100000000000001" customHeight="1" x14ac:dyDescent="0.2">
      <c r="B7" s="798"/>
      <c r="C7" s="798"/>
      <c r="D7" s="798"/>
      <c r="E7" s="798"/>
      <c r="F7" s="798"/>
      <c r="G7" s="795" t="s">
        <v>30</v>
      </c>
      <c r="H7" s="795"/>
      <c r="M7" s="379"/>
      <c r="N7" s="380"/>
      <c r="O7" s="380"/>
      <c r="P7" s="349" t="str">
        <f t="array" ref="P7">IF('基本情報(必須)'!$D$5:$E$5="","",'基本情報(必須)'!$D$5:$E$5)</f>
        <v>三重県鈴鹿市●●町●丁目●-●</v>
      </c>
      <c r="Q7" s="349"/>
      <c r="R7" s="349"/>
      <c r="S7" s="349"/>
      <c r="T7" s="349"/>
      <c r="U7" s="349"/>
      <c r="V7" s="349"/>
      <c r="W7" s="349"/>
      <c r="X7" s="540"/>
    </row>
    <row r="8" spans="1:25" ht="20.100000000000001" customHeight="1" x14ac:dyDescent="0.3">
      <c r="M8" s="379"/>
      <c r="N8" s="380"/>
      <c r="O8" s="380"/>
      <c r="P8" s="349" t="str">
        <f t="array" ref="P8">IF('基本情報(必須)'!$D$6:$E$6="","",'基本情報(必須)'!$D$6:$E$6)</f>
        <v>鈴鹿ビル1階</v>
      </c>
      <c r="Q8" s="349"/>
      <c r="R8" s="349"/>
      <c r="S8" s="349"/>
      <c r="T8" s="349"/>
      <c r="U8" s="349"/>
      <c r="V8" s="349"/>
      <c r="W8" s="349"/>
      <c r="X8" s="540"/>
    </row>
    <row r="9" spans="1:25" ht="20.100000000000001" customHeight="1" x14ac:dyDescent="0.3">
      <c r="M9" s="379" t="s">
        <v>31</v>
      </c>
      <c r="N9" s="380"/>
      <c r="O9" s="380"/>
      <c r="P9" s="349" t="str">
        <f t="array" ref="P9">IF('基本情報(必須)'!$D$3:$E$3="","",'基本情報(必須)'!$D$3:$E$3)</f>
        <v>株式会社●●</v>
      </c>
      <c r="Q9" s="349"/>
      <c r="R9" s="349"/>
      <c r="S9" s="349"/>
      <c r="T9" s="349"/>
      <c r="U9" s="349"/>
      <c r="V9" s="349"/>
      <c r="W9" s="349"/>
      <c r="X9" s="540"/>
    </row>
    <row r="10" spans="1:25" ht="20.100000000000001" customHeight="1" x14ac:dyDescent="0.3">
      <c r="M10" s="379" t="s">
        <v>4</v>
      </c>
      <c r="N10" s="380"/>
      <c r="O10" s="380"/>
      <c r="P10" s="349" t="str">
        <f t="array" ref="P10">IF('基本情報(必須)'!$D$7:$E$7="","",'基本情報(必須)'!$D$7:$E$7)</f>
        <v>代表取締役　鈴鹿　一郎</v>
      </c>
      <c r="Q10" s="349"/>
      <c r="R10" s="349"/>
      <c r="S10" s="349"/>
      <c r="T10" s="349"/>
      <c r="U10" s="349"/>
      <c r="V10" s="349"/>
      <c r="W10" s="349"/>
      <c r="X10" s="99"/>
    </row>
    <row r="11" spans="1:25" ht="20.100000000000001" customHeight="1" x14ac:dyDescent="0.3">
      <c r="M11" s="350" t="s">
        <v>32</v>
      </c>
      <c r="N11" s="351"/>
      <c r="O11" s="351"/>
      <c r="P11" s="352" t="str">
        <f t="array" ref="P11">IF('基本情報(必須)'!$D$8:$E$8="","",'基本情報(必須)'!$D$8:$E$8)</f>
        <v>T0000000000000</v>
      </c>
      <c r="Q11" s="352"/>
      <c r="R11" s="352"/>
      <c r="S11" s="352"/>
      <c r="T11" s="352"/>
      <c r="U11" s="352"/>
      <c r="V11" s="352"/>
      <c r="W11" s="352"/>
      <c r="X11" s="371"/>
    </row>
    <row r="12" spans="1:25" ht="20.100000000000001" customHeight="1" x14ac:dyDescent="0.3">
      <c r="M12" s="353" t="s">
        <v>56</v>
      </c>
      <c r="N12" s="354"/>
      <c r="O12" s="355"/>
      <c r="P12" s="367" t="str">
        <f t="array" ref="P12">IF('基本情報(必須)'!$D$11:$E$11="","",'基本情報(必須)'!$D$11:$E$11)</f>
        <v>■■銀行</v>
      </c>
      <c r="Q12" s="368"/>
      <c r="R12" s="368"/>
      <c r="S12" s="369"/>
      <c r="T12" s="356" t="str">
        <f t="array" ref="T12">IF('基本情報(必須)'!$D$13:$E$13="","",'基本情報(必須)'!$D$13:$E$13)</f>
        <v>普通</v>
      </c>
      <c r="U12" s="357"/>
      <c r="V12" s="367" t="str">
        <f t="array" ref="V12">IF('基本情報(必須)'!$D$12:$E$12="","",'基本情報(必須)'!$D$12:$E$12)</f>
        <v>■■■支店</v>
      </c>
      <c r="W12" s="368"/>
      <c r="X12" s="369"/>
    </row>
    <row r="13" spans="1:25" ht="20.100000000000001" customHeight="1" x14ac:dyDescent="0.3">
      <c r="M13" s="353" t="s">
        <v>280</v>
      </c>
      <c r="N13" s="354"/>
      <c r="O13" s="355"/>
      <c r="P13" s="367" t="str">
        <f t="array" ref="P13">IF('基本情報(必須)'!D13:E13="","",'基本情報(必須)'!$D$13:$E$13)</f>
        <v>普通</v>
      </c>
      <c r="Q13" s="368"/>
      <c r="R13" s="368"/>
      <c r="S13" s="369"/>
      <c r="T13" s="356" t="s">
        <v>281</v>
      </c>
      <c r="U13" s="357"/>
      <c r="V13" s="364">
        <f t="array" ref="V13">IF('基本情報(必須)'!D14:E14="","",'基本情報(必須)'!D14:E14)</f>
        <v>1234567</v>
      </c>
      <c r="W13" s="365"/>
      <c r="X13" s="366"/>
    </row>
    <row r="14" spans="1:25" ht="20.100000000000001" customHeight="1" x14ac:dyDescent="0.3">
      <c r="M14" s="353" t="s">
        <v>57</v>
      </c>
      <c r="N14" s="354"/>
      <c r="O14" s="355"/>
      <c r="P14" s="367" t="str">
        <f t="array" ref="P14">IF('基本情報(必須)'!$D$15:$E$15="","",'基本情報(必須)'!$D$15:$E$15)</f>
        <v>株式会社●●</v>
      </c>
      <c r="Q14" s="368"/>
      <c r="R14" s="368"/>
      <c r="S14" s="368"/>
      <c r="T14" s="368"/>
      <c r="U14" s="368"/>
      <c r="V14" s="368"/>
      <c r="W14" s="368"/>
      <c r="X14" s="369"/>
    </row>
    <row r="15" spans="1:25" ht="20.100000000000001" customHeight="1" x14ac:dyDescent="0.3">
      <c r="B15" s="749" t="s">
        <v>250</v>
      </c>
      <c r="C15" s="750"/>
      <c r="D15" s="750"/>
      <c r="E15" s="751"/>
      <c r="F15" s="754" t="str">
        <f>IF($H$15="","",INDEX(リスト!$C$3:$D$55,MATCH($H$15,リスト!$C$3:$C$55,0),2))</f>
        <v/>
      </c>
      <c r="G15" s="755"/>
      <c r="H15" s="757" t="str">
        <f>IFERROR(INDEX('基本情報(必須)'!$C$24:$L$38,MATCH(設定シート!$C$11,'基本情報(必須)'!$H$24:$H$38,0),2)&amp;"","")</f>
        <v/>
      </c>
      <c r="I15" s="757"/>
      <c r="J15" s="757"/>
      <c r="K15" s="758"/>
      <c r="M15" s="353" t="s">
        <v>86</v>
      </c>
      <c r="N15" s="354"/>
      <c r="O15" s="355"/>
      <c r="P15" s="367" t="str">
        <f t="array" ref="P15">IF('基本情報(必須)'!$D$16:$E$16="","",'基本情報(必須)'!$D$16:$E$16)</f>
        <v>ｶ)●●</v>
      </c>
      <c r="Q15" s="368"/>
      <c r="R15" s="368"/>
      <c r="S15" s="368"/>
      <c r="T15" s="368"/>
      <c r="U15" s="368"/>
      <c r="V15" s="368"/>
      <c r="W15" s="368"/>
      <c r="X15" s="369"/>
    </row>
    <row r="16" spans="1:25" ht="12.6" customHeight="1" x14ac:dyDescent="0.3">
      <c r="B16" s="388"/>
      <c r="C16" s="752"/>
      <c r="D16" s="752"/>
      <c r="E16" s="753"/>
      <c r="F16" s="756"/>
      <c r="G16" s="384"/>
      <c r="H16" s="362"/>
      <c r="I16" s="362"/>
      <c r="J16" s="362"/>
      <c r="K16" s="363"/>
    </row>
    <row r="17" spans="2:24" ht="30" customHeight="1" x14ac:dyDescent="0.3">
      <c r="B17" s="772" t="s">
        <v>35</v>
      </c>
      <c r="C17" s="773"/>
      <c r="D17" s="773"/>
      <c r="E17" s="773"/>
      <c r="F17" s="773" t="s">
        <v>55</v>
      </c>
      <c r="G17" s="773"/>
      <c r="H17" s="773"/>
      <c r="I17" s="773"/>
      <c r="J17" s="773" t="s">
        <v>75</v>
      </c>
      <c r="K17" s="773"/>
      <c r="L17" s="773"/>
      <c r="M17" s="773"/>
      <c r="N17" s="773"/>
      <c r="O17" s="773"/>
      <c r="P17" s="773"/>
      <c r="Q17" s="773"/>
      <c r="R17" s="774" t="s">
        <v>60</v>
      </c>
      <c r="S17" s="774"/>
      <c r="T17" s="774"/>
      <c r="U17" s="774"/>
      <c r="V17" s="774" t="s">
        <v>40</v>
      </c>
      <c r="W17" s="774"/>
      <c r="X17" s="799"/>
    </row>
    <row r="18" spans="2:24" ht="30" customHeight="1" x14ac:dyDescent="0.3">
      <c r="B18" s="762">
        <f>IF(ISERROR('②出面明細書（指定様式_労務）会費対象外'!$E$9),,('②出面明細書（指定様式_労務）会費対象外'!$E$9))</f>
        <v>0</v>
      </c>
      <c r="C18" s="763"/>
      <c r="D18" s="763"/>
      <c r="E18" s="763"/>
      <c r="F18" s="763">
        <f>IF(ISERROR('②出面明細書（指定様式_労務）会費対象外'!$E$10),,('②出面明細書（指定様式_労務）会費対象外'!$E$10))</f>
        <v>0</v>
      </c>
      <c r="G18" s="763"/>
      <c r="H18" s="763"/>
      <c r="I18" s="763"/>
      <c r="J18" s="763">
        <f>IF(ISERROR('②出面明細書（指定様式_労務）会費対象外'!$E$8),,('②出面明細書（指定様式_労務）会費対象外'!$E$8))</f>
        <v>0</v>
      </c>
      <c r="K18" s="763"/>
      <c r="L18" s="763"/>
      <c r="M18" s="763"/>
      <c r="N18" s="763"/>
      <c r="O18" s="763"/>
      <c r="P18" s="763"/>
      <c r="Q18" s="763"/>
      <c r="R18" s="764">
        <f>IF(ISERROR('②出面明細書（指定様式_労務）会費対象外'!$E$58),,('②出面明細書（指定様式_労務）会費対象外'!$E$58))</f>
        <v>0</v>
      </c>
      <c r="S18" s="764"/>
      <c r="T18" s="764"/>
      <c r="U18" s="764"/>
      <c r="V18" s="763">
        <f>IF(ISERROR('②出面明細書（指定様式_労務）会費対象外'!$E$11),,('②出面明細書（指定様式_労務）会費対象外'!$E$11))</f>
        <v>0</v>
      </c>
      <c r="W18" s="763"/>
      <c r="X18" s="765"/>
    </row>
    <row r="19" spans="2:24" ht="30" customHeight="1" x14ac:dyDescent="0.3">
      <c r="B19" s="766">
        <f>IF(ISERROR('②出面明細書（指定様式_労務）会費対象外'!$I$9),,('②出面明細書（指定様式_労務）会費対象外'!$I$9))</f>
        <v>0</v>
      </c>
      <c r="C19" s="359"/>
      <c r="D19" s="359"/>
      <c r="E19" s="767"/>
      <c r="F19" s="358">
        <f>IF(ISERROR('②出面明細書（指定様式_労務）会費対象外'!$I$10),,('②出面明細書（指定様式_労務）会費対象外'!$I$10))</f>
        <v>0</v>
      </c>
      <c r="G19" s="359"/>
      <c r="H19" s="359"/>
      <c r="I19" s="767"/>
      <c r="J19" s="358">
        <f>IF(ISERROR('②出面明細書（指定様式_労務）会費対象外'!$I$8),,('②出面明細書（指定様式_労務）会費対象外'!$I$8))</f>
        <v>0</v>
      </c>
      <c r="K19" s="359"/>
      <c r="L19" s="359"/>
      <c r="M19" s="359"/>
      <c r="N19" s="359"/>
      <c r="O19" s="359"/>
      <c r="P19" s="359"/>
      <c r="Q19" s="767"/>
      <c r="R19" s="759">
        <f>IF(ISERROR('②出面明細書（指定様式_労務）会費対象外'!$I$58),,('②出面明細書（指定様式_労務）会費対象外'!$I$58))</f>
        <v>0</v>
      </c>
      <c r="S19" s="760"/>
      <c r="T19" s="760"/>
      <c r="U19" s="761"/>
      <c r="V19" s="358">
        <f>IF(ISERROR('②出面明細書（指定様式_労務）会費対象外'!$I$11),,('②出面明細書（指定様式_労務）会費対象外'!$I$11))</f>
        <v>0</v>
      </c>
      <c r="W19" s="359"/>
      <c r="X19" s="360"/>
    </row>
    <row r="20" spans="2:24" ht="30" customHeight="1" x14ac:dyDescent="0.3">
      <c r="B20" s="766">
        <f>IF(ISERROR('②出面明細書（指定様式_労務）会費対象外'!$M$9),,('②出面明細書（指定様式_労務）会費対象外'!$M$9))</f>
        <v>0</v>
      </c>
      <c r="C20" s="359"/>
      <c r="D20" s="359"/>
      <c r="E20" s="767"/>
      <c r="F20" s="358">
        <f>IF(ISERROR('②出面明細書（指定様式_労務）会費対象外'!$M$10),,('②出面明細書（指定様式_労務）会費対象外'!$M$10))</f>
        <v>0</v>
      </c>
      <c r="G20" s="359"/>
      <c r="H20" s="359"/>
      <c r="I20" s="767"/>
      <c r="J20" s="358">
        <f>IF(ISERROR('②出面明細書（指定様式_労務）会費対象外'!$M$8),,('②出面明細書（指定様式_労務）会費対象外'!$M$8))</f>
        <v>0</v>
      </c>
      <c r="K20" s="359"/>
      <c r="L20" s="359"/>
      <c r="M20" s="359"/>
      <c r="N20" s="359"/>
      <c r="O20" s="359"/>
      <c r="P20" s="359"/>
      <c r="Q20" s="767"/>
      <c r="R20" s="759">
        <f>IF(ISERROR('②出面明細書（指定様式_労務）会費対象外'!$M$58),,('②出面明細書（指定様式_労務）会費対象外'!$M$58))</f>
        <v>0</v>
      </c>
      <c r="S20" s="760"/>
      <c r="T20" s="760"/>
      <c r="U20" s="761"/>
      <c r="V20" s="358">
        <f>IF(ISERROR('②出面明細書（指定様式_労務）会費対象外'!$M$11),,('②出面明細書（指定様式_労務）会費対象外'!$M$11))</f>
        <v>0</v>
      </c>
      <c r="W20" s="359"/>
      <c r="X20" s="360"/>
    </row>
    <row r="21" spans="2:24" ht="30" customHeight="1" x14ac:dyDescent="0.3">
      <c r="B21" s="766">
        <f>IF(ISERROR('②出面明細書（指定様式_労務）会費対象外'!$Q$9),,('②出面明細書（指定様式_労務）会費対象外'!$Q$9))</f>
        <v>0</v>
      </c>
      <c r="C21" s="359"/>
      <c r="D21" s="359"/>
      <c r="E21" s="767"/>
      <c r="F21" s="358">
        <f>IF(ISERROR('②出面明細書（指定様式_労務）会費対象外'!$Q$10),,('②出面明細書（指定様式_労務）会費対象外'!$Q$10))</f>
        <v>0</v>
      </c>
      <c r="G21" s="359"/>
      <c r="H21" s="359"/>
      <c r="I21" s="767"/>
      <c r="J21" s="358">
        <f>IF(ISERROR('②出面明細書（指定様式_労務）会費対象外'!$Q$8),,('②出面明細書（指定様式_労務）会費対象外'!$Q$8))</f>
        <v>0</v>
      </c>
      <c r="K21" s="359"/>
      <c r="L21" s="359"/>
      <c r="M21" s="359"/>
      <c r="N21" s="359"/>
      <c r="O21" s="359"/>
      <c r="P21" s="359"/>
      <c r="Q21" s="767"/>
      <c r="R21" s="759">
        <f>IF(ISERROR('②出面明細書（指定様式_労務）会費対象外'!$Q$58),,('②出面明細書（指定様式_労務）会費対象外'!$Q$58))</f>
        <v>0</v>
      </c>
      <c r="S21" s="760"/>
      <c r="T21" s="760"/>
      <c r="U21" s="761"/>
      <c r="V21" s="358">
        <f>IF(ISERROR('②出面明細書（指定様式_労務）会費対象外'!$Q$11),,('②出面明細書（指定様式_労務）会費対象外'!$Q$11))</f>
        <v>0</v>
      </c>
      <c r="W21" s="359"/>
      <c r="X21" s="360"/>
    </row>
    <row r="22" spans="2:24" ht="30" customHeight="1" x14ac:dyDescent="0.3">
      <c r="B22" s="766">
        <f>IF(ISERROR('②出面明細書（指定様式_労務）会費対象外'!J$9),,('②出面明細書（指定様式_労務）会費対象外'!$U$9))</f>
        <v>0</v>
      </c>
      <c r="C22" s="359"/>
      <c r="D22" s="359"/>
      <c r="E22" s="767"/>
      <c r="F22" s="358">
        <f>IF(ISERROR('②出面明細書（指定様式_労務）会費対象外'!$U$10),,('②出面明細書（指定様式_労務）会費対象外'!$U$10))</f>
        <v>0</v>
      </c>
      <c r="G22" s="359"/>
      <c r="H22" s="359"/>
      <c r="I22" s="767"/>
      <c r="J22" s="358">
        <f>IF(ISERROR('②出面明細書（指定様式_労務）会費対象外'!$U$8),,('②出面明細書（指定様式_労務）会費対象外'!$U$8))</f>
        <v>0</v>
      </c>
      <c r="K22" s="359"/>
      <c r="L22" s="359"/>
      <c r="M22" s="359"/>
      <c r="N22" s="359"/>
      <c r="O22" s="359"/>
      <c r="P22" s="359"/>
      <c r="Q22" s="767"/>
      <c r="R22" s="759">
        <f>IF(ISERROR('②出面明細書（指定様式_労務）会費対象外'!$U$58),,('②出面明細書（指定様式_労務）会費対象外'!$U$58))</f>
        <v>0</v>
      </c>
      <c r="S22" s="760"/>
      <c r="T22" s="760"/>
      <c r="U22" s="761"/>
      <c r="V22" s="358">
        <f>IF(ISERROR('②出面明細書（指定様式_労務）会費対象外'!$U$11),,('②出面明細書（指定様式_労務）会費対象外'!$U$11))</f>
        <v>0</v>
      </c>
      <c r="W22" s="359"/>
      <c r="X22" s="360"/>
    </row>
    <row r="23" spans="2:24" ht="30" customHeight="1" x14ac:dyDescent="0.3">
      <c r="B23" s="766">
        <f>IF(ISERROR('②出面明細書（指定様式_労務）会費対象外'!$Y$9),,('②出面明細書（指定様式_労務）会費対象外'!$Y$9))</f>
        <v>0</v>
      </c>
      <c r="C23" s="359"/>
      <c r="D23" s="359"/>
      <c r="E23" s="767"/>
      <c r="F23" s="358">
        <f>IF(ISERROR('②出面明細書（指定様式_労務）会費対象外'!$Y$10),,('②出面明細書（指定様式_労務）会費対象外'!$Y$10))</f>
        <v>0</v>
      </c>
      <c r="G23" s="359"/>
      <c r="H23" s="359"/>
      <c r="I23" s="767"/>
      <c r="J23" s="358">
        <f>IF(ISERROR('②出面明細書（指定様式_労務）会費対象外'!$Y$8),,('②出面明細書（指定様式_労務）会費対象外'!$Y$8))</f>
        <v>0</v>
      </c>
      <c r="K23" s="359"/>
      <c r="L23" s="359"/>
      <c r="M23" s="359"/>
      <c r="N23" s="359"/>
      <c r="O23" s="359"/>
      <c r="P23" s="359"/>
      <c r="Q23" s="767"/>
      <c r="R23" s="759">
        <f>IF(ISERROR('②出面明細書（指定様式_労務）会費対象外'!$Y$58),,('②出面明細書（指定様式_労務）会費対象外'!$Y$58))</f>
        <v>0</v>
      </c>
      <c r="S23" s="760"/>
      <c r="T23" s="760"/>
      <c r="U23" s="761"/>
      <c r="V23" s="358">
        <f>IF(ISERROR('②出面明細書（指定様式_労務）会費対象外'!$Y$11),,('②出面明細書（指定様式_労務）会費対象外'!$Y$11))</f>
        <v>0</v>
      </c>
      <c r="W23" s="359"/>
      <c r="X23" s="360"/>
    </row>
    <row r="24" spans="2:24" ht="30" customHeight="1" x14ac:dyDescent="0.3">
      <c r="B24" s="766">
        <f>IF(ISERROR('②出面明細書（指定様式_労務）会費対象外'!$AC$9),,('②出面明細書（指定様式_労務）会費対象外'!$AC$9))</f>
        <v>0</v>
      </c>
      <c r="C24" s="359"/>
      <c r="D24" s="359"/>
      <c r="E24" s="767"/>
      <c r="F24" s="358">
        <f>IF(ISERROR('②出面明細書（指定様式_労務）会費対象外'!$AC$10),,('②出面明細書（指定様式_労務）会費対象外'!$AC$10))</f>
        <v>0</v>
      </c>
      <c r="G24" s="359"/>
      <c r="H24" s="359"/>
      <c r="I24" s="767"/>
      <c r="J24" s="358">
        <f>IF(ISERROR('②出面明細書（指定様式_労務）会費対象外'!$AC$8),,('②出面明細書（指定様式_労務）会費対象外'!$AC$8))</f>
        <v>0</v>
      </c>
      <c r="K24" s="359"/>
      <c r="L24" s="359"/>
      <c r="M24" s="359"/>
      <c r="N24" s="359"/>
      <c r="O24" s="359"/>
      <c r="P24" s="359"/>
      <c r="Q24" s="767"/>
      <c r="R24" s="759">
        <f>IF(ISERROR('②出面明細書（指定様式_労務）会費対象外'!$AC$58),,('②出面明細書（指定様式_労務）会費対象外'!$AC$58))</f>
        <v>0</v>
      </c>
      <c r="S24" s="760"/>
      <c r="T24" s="760"/>
      <c r="U24" s="761"/>
      <c r="V24" s="358">
        <f>IF(ISERROR('②出面明細書（指定様式_労務）会費対象外'!$AC$11),,('②出面明細書（指定様式_労務）会費対象外'!$AC$11))</f>
        <v>0</v>
      </c>
      <c r="W24" s="359"/>
      <c r="X24" s="360"/>
    </row>
    <row r="25" spans="2:24" ht="30" customHeight="1" x14ac:dyDescent="0.3">
      <c r="B25" s="766">
        <f>IF(ISERROR('②出面明細書（指定様式_労務）会費対象外'!$AG$9),,('②出面明細書（指定様式_労務）会費対象外'!$AG$9))</f>
        <v>0</v>
      </c>
      <c r="C25" s="359"/>
      <c r="D25" s="359"/>
      <c r="E25" s="767"/>
      <c r="F25" s="358">
        <f>IF(ISERROR('②出面明細書（指定様式_労務）会費対象外'!$AG$10),,('②出面明細書（指定様式_労務）会費対象外'!$AG$10))</f>
        <v>0</v>
      </c>
      <c r="G25" s="359"/>
      <c r="H25" s="359"/>
      <c r="I25" s="767"/>
      <c r="J25" s="358">
        <f>IF(ISERROR('②出面明細書（指定様式_労務）会費対象外'!$AG$8),,('②出面明細書（指定様式_労務）会費対象外'!$AG$8))</f>
        <v>0</v>
      </c>
      <c r="K25" s="359"/>
      <c r="L25" s="359"/>
      <c r="M25" s="359"/>
      <c r="N25" s="359"/>
      <c r="O25" s="359"/>
      <c r="P25" s="359"/>
      <c r="Q25" s="767"/>
      <c r="R25" s="759">
        <f>IF(ISERROR('②出面明細書（指定様式_労務）会費対象外'!$AG$58),,('②出面明細書（指定様式_労務）会費対象外'!$AG$58))</f>
        <v>0</v>
      </c>
      <c r="S25" s="760"/>
      <c r="T25" s="760"/>
      <c r="U25" s="761"/>
      <c r="V25" s="358">
        <f>IF(ISERROR('②出面明細書（指定様式_労務）会費対象外'!$AG$11),,('②出面明細書（指定様式_労務）会費対象外'!$AG$11))</f>
        <v>0</v>
      </c>
      <c r="W25" s="359"/>
      <c r="X25" s="360"/>
    </row>
    <row r="26" spans="2:24" ht="30" customHeight="1" x14ac:dyDescent="0.3">
      <c r="B26" s="766">
        <f>IF(ISERROR('②出面明細書（指定様式_労務）会費対象外'!$AK$9),,('②出面明細書（指定様式_労務）会費対象外'!$AK$9))</f>
        <v>0</v>
      </c>
      <c r="C26" s="359"/>
      <c r="D26" s="359"/>
      <c r="E26" s="767"/>
      <c r="F26" s="358">
        <f>IF(ISERROR('②出面明細書（指定様式_労務）会費対象外'!$AK$10),,('②出面明細書（指定様式_労務）会費対象外'!$AK$10))</f>
        <v>0</v>
      </c>
      <c r="G26" s="359"/>
      <c r="H26" s="359"/>
      <c r="I26" s="767"/>
      <c r="J26" s="358">
        <f>IF(ISERROR('②出面明細書（指定様式_労務）会費対象外'!$AK$8),,('②出面明細書（指定様式_労務）会費対象外'!$AK$8))</f>
        <v>0</v>
      </c>
      <c r="K26" s="359"/>
      <c r="L26" s="359"/>
      <c r="M26" s="359"/>
      <c r="N26" s="359"/>
      <c r="O26" s="359"/>
      <c r="P26" s="359"/>
      <c r="Q26" s="767"/>
      <c r="R26" s="759">
        <f>IF(ISERROR('②出面明細書（指定様式_労務）会費対象外'!$AK$58),,('②出面明細書（指定様式_労務）会費対象外'!$AK$58))</f>
        <v>0</v>
      </c>
      <c r="S26" s="760"/>
      <c r="T26" s="760"/>
      <c r="U26" s="761"/>
      <c r="V26" s="358">
        <f>IF(ISERROR('②出面明細書（指定様式_労務）会費対象外'!$AK$11),,('②出面明細書（指定様式_労務）会費対象外'!$AK$11))</f>
        <v>0</v>
      </c>
      <c r="W26" s="359"/>
      <c r="X26" s="360"/>
    </row>
    <row r="27" spans="2:24" ht="30" customHeight="1" x14ac:dyDescent="0.3">
      <c r="B27" s="766">
        <f>IF(ISERROR('②出面明細書（指定様式_労務）会費対象外'!$AO$9),,('②出面明細書（指定様式_労務）会費対象外'!$AO$9))</f>
        <v>0</v>
      </c>
      <c r="C27" s="359"/>
      <c r="D27" s="359"/>
      <c r="E27" s="767"/>
      <c r="F27" s="358">
        <f>IF(ISERROR('②出面明細書（指定様式_労務）会費対象外'!$AO$10),,('②出面明細書（指定様式_労務）会費対象外'!$AO$10))</f>
        <v>0</v>
      </c>
      <c r="G27" s="359"/>
      <c r="H27" s="359"/>
      <c r="I27" s="767"/>
      <c r="J27" s="358">
        <f>IF(ISERROR('②出面明細書（指定様式_労務）会費対象外'!$AO$8),,('②出面明細書（指定様式_労務）会費対象外'!$AO$8))</f>
        <v>0</v>
      </c>
      <c r="K27" s="359"/>
      <c r="L27" s="359"/>
      <c r="M27" s="359"/>
      <c r="N27" s="359"/>
      <c r="O27" s="359"/>
      <c r="P27" s="359"/>
      <c r="Q27" s="767"/>
      <c r="R27" s="759">
        <f>IF(ISERROR('②出面明細書（指定様式_労務）会費対象外'!$AO$58),,('②出面明細書（指定様式_労務）会費対象外'!$AO$58))</f>
        <v>0</v>
      </c>
      <c r="S27" s="760"/>
      <c r="T27" s="760"/>
      <c r="U27" s="761"/>
      <c r="V27" s="358">
        <f>IF(ISERROR('②出面明細書（指定様式_労務）会費対象外'!$AO$11),,('②出面明細書（指定様式_労務）会費対象外'!$AO$11))</f>
        <v>0</v>
      </c>
      <c r="W27" s="359"/>
      <c r="X27" s="360"/>
    </row>
    <row r="28" spans="2:24" ht="30" customHeight="1" x14ac:dyDescent="0.3">
      <c r="B28" s="766">
        <f>IF(ISERROR('②出面明細書（指定様式_労務）会費対象外'!$AS$9),,('②出面明細書（指定様式_労務）会費対象外'!$AS$9))</f>
        <v>0</v>
      </c>
      <c r="C28" s="359"/>
      <c r="D28" s="359"/>
      <c r="E28" s="767"/>
      <c r="F28" s="358">
        <f>IF(ISERROR('②出面明細書（指定様式_労務）会費対象外'!$AS$10),,('②出面明細書（指定様式_労務）会費対象外'!$AS$10))</f>
        <v>0</v>
      </c>
      <c r="G28" s="359"/>
      <c r="H28" s="359"/>
      <c r="I28" s="767"/>
      <c r="J28" s="358">
        <f>IF(ISERROR('②出面明細書（指定様式_労務）会費対象外'!$AS$8),,('②出面明細書（指定様式_労務）会費対象外'!$AS$8))</f>
        <v>0</v>
      </c>
      <c r="K28" s="359"/>
      <c r="L28" s="359"/>
      <c r="M28" s="359"/>
      <c r="N28" s="359"/>
      <c r="O28" s="359"/>
      <c r="P28" s="359"/>
      <c r="Q28" s="767"/>
      <c r="R28" s="759">
        <f>IF(ISERROR('②出面明細書（指定様式_労務）会費対象外'!$AS$58),,('②出面明細書（指定様式_労務）会費対象外'!$AS$58))</f>
        <v>0</v>
      </c>
      <c r="S28" s="760"/>
      <c r="T28" s="760"/>
      <c r="U28" s="761"/>
      <c r="V28" s="358">
        <f>IF(ISERROR('②出面明細書（指定様式_労務）会費対象外'!$AS$11),,('②出面明細書（指定様式_労務）会費対象外'!$AS$11))</f>
        <v>0</v>
      </c>
      <c r="W28" s="359"/>
      <c r="X28" s="360"/>
    </row>
    <row r="29" spans="2:24" ht="30" customHeight="1" x14ac:dyDescent="0.3">
      <c r="B29" s="766">
        <f>IF(ISERROR('②出面明細書（指定様式_労務）会費対象外'!$AW$9),,('②出面明細書（指定様式_労務）会費対象外'!$AW$9))</f>
        <v>0</v>
      </c>
      <c r="C29" s="359"/>
      <c r="D29" s="359"/>
      <c r="E29" s="767"/>
      <c r="F29" s="358">
        <f>IF(ISERROR('②出面明細書（指定様式_労務）会費対象外'!$AW$10),,('②出面明細書（指定様式_労務）会費対象外'!$AW$10))</f>
        <v>0</v>
      </c>
      <c r="G29" s="359"/>
      <c r="H29" s="359"/>
      <c r="I29" s="767"/>
      <c r="J29" s="358">
        <f>IF(ISERROR('②出面明細書（指定様式_労務）会費対象外'!$AW$8),,('②出面明細書（指定様式_労務）会費対象外'!$AW$8))</f>
        <v>0</v>
      </c>
      <c r="K29" s="359"/>
      <c r="L29" s="359"/>
      <c r="M29" s="359"/>
      <c r="N29" s="359"/>
      <c r="O29" s="359"/>
      <c r="P29" s="359"/>
      <c r="Q29" s="767"/>
      <c r="R29" s="759">
        <f>IF(ISERROR('②出面明細書（指定様式_労務）会費対象外'!$AW$58),,('②出面明細書（指定様式_労務）会費対象外'!$AW$58))</f>
        <v>0</v>
      </c>
      <c r="S29" s="760"/>
      <c r="T29" s="760"/>
      <c r="U29" s="761"/>
      <c r="V29" s="358">
        <f>IF(ISERROR('②出面明細書（指定様式_労務）会費対象外'!$AW$11),,('②出面明細書（指定様式_労務）会費対象外'!$AW$11))</f>
        <v>0</v>
      </c>
      <c r="W29" s="359"/>
      <c r="X29" s="360"/>
    </row>
    <row r="30" spans="2:24" ht="30" customHeight="1" x14ac:dyDescent="0.3">
      <c r="B30" s="766">
        <f>IF(ISERROR('②出面明細書（指定様式_労務）会費対象外'!$BA$9),,('②出面明細書（指定様式_労務）会費対象外'!$BA$9))</f>
        <v>0</v>
      </c>
      <c r="C30" s="359"/>
      <c r="D30" s="359"/>
      <c r="E30" s="767"/>
      <c r="F30" s="358">
        <f>IF(ISERROR('②出面明細書（指定様式_労務）会費対象外'!$BA$10),,('②出面明細書（指定様式_労務）会費対象外'!$BA$10))</f>
        <v>0</v>
      </c>
      <c r="G30" s="359"/>
      <c r="H30" s="359"/>
      <c r="I30" s="767"/>
      <c r="J30" s="358">
        <f>IF(ISERROR('②出面明細書（指定様式_労務）会費対象外'!$BA$8),,('②出面明細書（指定様式_労務）会費対象外'!$BA$8))</f>
        <v>0</v>
      </c>
      <c r="K30" s="359"/>
      <c r="L30" s="359"/>
      <c r="M30" s="359"/>
      <c r="N30" s="359"/>
      <c r="O30" s="359"/>
      <c r="P30" s="359"/>
      <c r="Q30" s="767"/>
      <c r="R30" s="759">
        <f>IF(ISERROR('②出面明細書（指定様式_労務）会費対象外'!$BA$58),,('②出面明細書（指定様式_労務）会費対象外'!$BA$58))</f>
        <v>0</v>
      </c>
      <c r="S30" s="760"/>
      <c r="T30" s="760"/>
      <c r="U30" s="761"/>
      <c r="V30" s="358">
        <f>IF(ISERROR('②出面明細書（指定様式_労務）会費対象外'!$BA$11),,('②出面明細書（指定様式_労務）会費対象外'!$BA$11))</f>
        <v>0</v>
      </c>
      <c r="W30" s="359"/>
      <c r="X30" s="360"/>
    </row>
    <row r="31" spans="2:24" ht="30" customHeight="1" x14ac:dyDescent="0.3">
      <c r="B31" s="766">
        <f>IF(ISERROR('②出面明細書（指定様式_労務）会費対象外'!$BE$9),,('②出面明細書（指定様式_労務）会費対象外'!$BE$9))</f>
        <v>0</v>
      </c>
      <c r="C31" s="359"/>
      <c r="D31" s="359"/>
      <c r="E31" s="767"/>
      <c r="F31" s="358">
        <f>IF(ISERROR('②出面明細書（指定様式_労務）会費対象外'!$BE$10),,('②出面明細書（指定様式_労務）会費対象外'!$BE$10))</f>
        <v>0</v>
      </c>
      <c r="G31" s="359"/>
      <c r="H31" s="359"/>
      <c r="I31" s="767"/>
      <c r="J31" s="358">
        <f>IF(ISERROR('②出面明細書（指定様式_労務）会費対象外'!$BE$8),,('②出面明細書（指定様式_労務）会費対象外'!$BE$8))</f>
        <v>0</v>
      </c>
      <c r="K31" s="359"/>
      <c r="L31" s="359"/>
      <c r="M31" s="359"/>
      <c r="N31" s="359"/>
      <c r="O31" s="359"/>
      <c r="P31" s="359"/>
      <c r="Q31" s="767"/>
      <c r="R31" s="759">
        <f>IF(ISERROR('②出面明細書（指定様式_労務）会費対象外'!$BE$58),,('②出面明細書（指定様式_労務）会費対象外'!$BE$58))</f>
        <v>0</v>
      </c>
      <c r="S31" s="760"/>
      <c r="T31" s="760"/>
      <c r="U31" s="761"/>
      <c r="V31" s="358">
        <f>IF(ISERROR('②出面明細書（指定様式_労務）会費対象外'!$BE$11),,('②出面明細書（指定様式_労務）会費対象外'!$BE$11))</f>
        <v>0</v>
      </c>
      <c r="W31" s="359"/>
      <c r="X31" s="360"/>
    </row>
    <row r="32" spans="2:24" ht="30" customHeight="1" thickBot="1" x14ac:dyDescent="0.35">
      <c r="B32" s="832">
        <f>IF(ISERROR('②出面明細書（指定様式_労務）会費対象外'!$BI$9),,('②出面明細書（指定様式_労務）会費対象外'!$BI$9))</f>
        <v>0</v>
      </c>
      <c r="C32" s="833"/>
      <c r="D32" s="833"/>
      <c r="E32" s="834"/>
      <c r="F32" s="835">
        <f>IF(ISERROR('②出面明細書（指定様式_労務）会費対象外'!$BI$10),,('②出面明細書（指定様式_労務）会費対象外'!$BI$10))</f>
        <v>0</v>
      </c>
      <c r="G32" s="833"/>
      <c r="H32" s="833"/>
      <c r="I32" s="834"/>
      <c r="J32" s="835">
        <f>IF(ISERROR('②出面明細書（指定様式_労務）会費対象外'!$BI$8),,('②出面明細書（指定様式_労務）会費対象外'!$BI$8))</f>
        <v>0</v>
      </c>
      <c r="K32" s="833"/>
      <c r="L32" s="833"/>
      <c r="M32" s="833"/>
      <c r="N32" s="833"/>
      <c r="O32" s="833"/>
      <c r="P32" s="833"/>
      <c r="Q32" s="834"/>
      <c r="R32" s="836">
        <f>IF(ISERROR('②出面明細書（指定様式_労務）会費対象外'!$BI$58),,('②出面明細書（指定様式_労務）会費対象外'!$BI$58))</f>
        <v>0</v>
      </c>
      <c r="S32" s="837"/>
      <c r="T32" s="837"/>
      <c r="U32" s="838"/>
      <c r="V32" s="835">
        <f>IF(ISERROR('②出面明細書（指定様式_労務）会費対象外'!$BI$11),,('②出面明細書（指定様式_労務）会費対象外'!$BI$11))</f>
        <v>0</v>
      </c>
      <c r="W32" s="833"/>
      <c r="X32" s="839"/>
    </row>
    <row r="33" spans="2:24" ht="30" customHeight="1" thickTop="1" x14ac:dyDescent="0.3">
      <c r="B33" s="783"/>
      <c r="C33" s="784"/>
      <c r="D33" s="784"/>
      <c r="E33" s="784"/>
      <c r="F33" s="784"/>
      <c r="G33" s="784"/>
      <c r="H33" s="784"/>
      <c r="I33" s="785"/>
      <c r="J33" s="786" t="s">
        <v>114</v>
      </c>
      <c r="K33" s="787"/>
      <c r="L33" s="787"/>
      <c r="M33" s="787"/>
      <c r="N33" s="787"/>
      <c r="O33" s="787"/>
      <c r="P33" s="788" t="s">
        <v>115</v>
      </c>
      <c r="Q33" s="789"/>
      <c r="R33" s="790">
        <f>SUM(R18:U32)</f>
        <v>0</v>
      </c>
      <c r="S33" s="791"/>
      <c r="T33" s="791"/>
      <c r="U33" s="791"/>
      <c r="V33" s="791"/>
      <c r="W33" s="791"/>
      <c r="X33" s="792"/>
    </row>
    <row r="34" spans="2:24" ht="30" customHeight="1" x14ac:dyDescent="0.3">
      <c r="B34" s="379"/>
      <c r="C34" s="380"/>
      <c r="D34" s="380"/>
      <c r="E34" s="380"/>
      <c r="F34" s="380"/>
      <c r="G34" s="380"/>
      <c r="H34" s="380"/>
      <c r="I34" s="775"/>
      <c r="J34" s="779" t="s">
        <v>77</v>
      </c>
      <c r="K34" s="780"/>
      <c r="L34" s="780"/>
      <c r="M34" s="780"/>
      <c r="N34" s="780"/>
      <c r="O34" s="780"/>
      <c r="P34" s="781">
        <v>0.1</v>
      </c>
      <c r="Q34" s="782"/>
      <c r="R34" s="776">
        <f>SUM($R$18:$U$32)*$P$34</f>
        <v>0</v>
      </c>
      <c r="S34" s="777"/>
      <c r="T34" s="777"/>
      <c r="U34" s="777"/>
      <c r="V34" s="777"/>
      <c r="W34" s="777"/>
      <c r="X34" s="778"/>
    </row>
    <row r="35" spans="2:24" ht="30" customHeight="1" x14ac:dyDescent="0.3">
      <c r="B35" s="97"/>
      <c r="C35" s="98"/>
      <c r="D35" s="98"/>
      <c r="E35" s="98"/>
      <c r="F35" s="98"/>
      <c r="G35" s="98"/>
      <c r="H35" s="98"/>
      <c r="I35" s="111"/>
      <c r="J35" s="779" t="s">
        <v>68</v>
      </c>
      <c r="K35" s="780"/>
      <c r="L35" s="780"/>
      <c r="M35" s="780"/>
      <c r="N35" s="780"/>
      <c r="O35" s="780"/>
      <c r="P35" s="781" t="s">
        <v>78</v>
      </c>
      <c r="Q35" s="782"/>
      <c r="R35" s="776">
        <f>SUM(R33:X34)</f>
        <v>0</v>
      </c>
      <c r="S35" s="777"/>
      <c r="T35" s="777"/>
      <c r="U35" s="777"/>
      <c r="V35" s="777"/>
      <c r="W35" s="777"/>
      <c r="X35" s="778"/>
    </row>
    <row r="36" spans="2:24" ht="30" customHeight="1" x14ac:dyDescent="0.3">
      <c r="B36" s="97"/>
      <c r="C36" s="98"/>
      <c r="D36" s="98"/>
      <c r="E36" s="98"/>
      <c r="F36" s="98"/>
      <c r="G36" s="98"/>
      <c r="H36" s="98"/>
      <c r="I36" s="111"/>
      <c r="J36" s="779" t="s">
        <v>120</v>
      </c>
      <c r="K36" s="780"/>
      <c r="L36" s="780"/>
      <c r="M36" s="780"/>
      <c r="N36" s="780"/>
      <c r="O36" s="780"/>
      <c r="P36" s="781" t="s">
        <v>78</v>
      </c>
      <c r="Q36" s="782"/>
      <c r="R36" s="776">
        <f>'②出面明細書（指定様式_労務）会費対象外'!BM59</f>
        <v>0</v>
      </c>
      <c r="S36" s="777"/>
      <c r="T36" s="777"/>
      <c r="U36" s="777"/>
      <c r="V36" s="777"/>
      <c r="W36" s="777"/>
      <c r="X36" s="778"/>
    </row>
    <row r="37" spans="2:24" ht="30" customHeight="1" x14ac:dyDescent="0.3">
      <c r="B37" s="350"/>
      <c r="C37" s="351"/>
      <c r="D37" s="351"/>
      <c r="E37" s="351"/>
      <c r="F37" s="351"/>
      <c r="G37" s="351"/>
      <c r="H37" s="351"/>
      <c r="I37" s="742"/>
      <c r="J37" s="743" t="s">
        <v>231</v>
      </c>
      <c r="K37" s="744"/>
      <c r="L37" s="744"/>
      <c r="M37" s="744"/>
      <c r="N37" s="744"/>
      <c r="O37" s="744"/>
      <c r="P37" s="595" t="s">
        <v>78</v>
      </c>
      <c r="Q37" s="745"/>
      <c r="R37" s="746">
        <f>SUM(R35:X36)</f>
        <v>0</v>
      </c>
      <c r="S37" s="747"/>
      <c r="T37" s="747"/>
      <c r="U37" s="747"/>
      <c r="V37" s="747"/>
      <c r="W37" s="747"/>
      <c r="X37" s="748"/>
    </row>
  </sheetData>
  <sheetProtection algorithmName="SHA-512" hashValue="iDQ/lMbGgWtfgqV2K8AM/eqkIUY0h+MZQtCAyFU+JgHFRWcgi2EsPB4q7/Mf03YgzgVB8dEM4F1c+C5OdFKaCQ==" saltValue="yAHj3D7KobsDlR8suG9TAw==" spinCount="100000" sheet="1" scenarios="1" formatCells="0" formatColumns="0" formatRows="0" selectLockedCells="1" sort="0" autoFilter="0"/>
  <mergeCells count="131">
    <mergeCell ref="Q2:T2"/>
    <mergeCell ref="U2:X2"/>
    <mergeCell ref="B6:F7"/>
    <mergeCell ref="M6:O8"/>
    <mergeCell ref="Q6:S6"/>
    <mergeCell ref="G7:H7"/>
    <mergeCell ref="P7:X7"/>
    <mergeCell ref="P8:X8"/>
    <mergeCell ref="M12:O12"/>
    <mergeCell ref="P12:S12"/>
    <mergeCell ref="T12:U12"/>
    <mergeCell ref="V12:X12"/>
    <mergeCell ref="B3:X4"/>
    <mergeCell ref="M14:O14"/>
    <mergeCell ref="P14:X14"/>
    <mergeCell ref="M9:O9"/>
    <mergeCell ref="P9:X9"/>
    <mergeCell ref="M10:O10"/>
    <mergeCell ref="P10:W10"/>
    <mergeCell ref="M11:O11"/>
    <mergeCell ref="P11:X11"/>
    <mergeCell ref="M15:O15"/>
    <mergeCell ref="P15:X15"/>
    <mergeCell ref="M13:O13"/>
    <mergeCell ref="P13:S13"/>
    <mergeCell ref="T13:U13"/>
    <mergeCell ref="V13:X13"/>
    <mergeCell ref="B17:E17"/>
    <mergeCell ref="F17:I17"/>
    <mergeCell ref="J17:Q17"/>
    <mergeCell ref="R17:U17"/>
    <mergeCell ref="V17:X17"/>
    <mergeCell ref="B15:E16"/>
    <mergeCell ref="F15:G16"/>
    <mergeCell ref="H15:K16"/>
    <mergeCell ref="B18:E18"/>
    <mergeCell ref="F18:I18"/>
    <mergeCell ref="J18:Q18"/>
    <mergeCell ref="R18:U18"/>
    <mergeCell ref="V18:X18"/>
    <mergeCell ref="B19:E19"/>
    <mergeCell ref="F19:I19"/>
    <mergeCell ref="J19:Q19"/>
    <mergeCell ref="R19:U19"/>
    <mergeCell ref="V19:X19"/>
    <mergeCell ref="B20:E20"/>
    <mergeCell ref="F20:I20"/>
    <mergeCell ref="J20:Q20"/>
    <mergeCell ref="R20:U20"/>
    <mergeCell ref="V20:X20"/>
    <mergeCell ref="B21:E21"/>
    <mergeCell ref="F21:I21"/>
    <mergeCell ref="J21:Q21"/>
    <mergeCell ref="R21:U21"/>
    <mergeCell ref="V21:X21"/>
    <mergeCell ref="B22:E22"/>
    <mergeCell ref="F22:I22"/>
    <mergeCell ref="J22:Q22"/>
    <mergeCell ref="R22:U22"/>
    <mergeCell ref="V22:X22"/>
    <mergeCell ref="B23:E23"/>
    <mergeCell ref="F23:I23"/>
    <mergeCell ref="J23:Q23"/>
    <mergeCell ref="R23:U23"/>
    <mergeCell ref="V23:X23"/>
    <mergeCell ref="B24:E24"/>
    <mergeCell ref="F24:I24"/>
    <mergeCell ref="J24:Q24"/>
    <mergeCell ref="R24:U24"/>
    <mergeCell ref="V24:X24"/>
    <mergeCell ref="B25:E25"/>
    <mergeCell ref="F25:I25"/>
    <mergeCell ref="J25:Q25"/>
    <mergeCell ref="R25:U25"/>
    <mergeCell ref="V25:X25"/>
    <mergeCell ref="B26:E26"/>
    <mergeCell ref="F26:I26"/>
    <mergeCell ref="J26:Q26"/>
    <mergeCell ref="R26:U26"/>
    <mergeCell ref="V26:X26"/>
    <mergeCell ref="B27:E27"/>
    <mergeCell ref="F27:I27"/>
    <mergeCell ref="J27:Q27"/>
    <mergeCell ref="R27:U27"/>
    <mergeCell ref="V27:X27"/>
    <mergeCell ref="B28:E28"/>
    <mergeCell ref="F28:I28"/>
    <mergeCell ref="J28:Q28"/>
    <mergeCell ref="R28:U28"/>
    <mergeCell ref="V28:X28"/>
    <mergeCell ref="B29:E29"/>
    <mergeCell ref="F29:I29"/>
    <mergeCell ref="J29:Q29"/>
    <mergeCell ref="R29:U29"/>
    <mergeCell ref="V29:X29"/>
    <mergeCell ref="F33:I33"/>
    <mergeCell ref="J33:O33"/>
    <mergeCell ref="P33:Q33"/>
    <mergeCell ref="R33:X33"/>
    <mergeCell ref="B30:E30"/>
    <mergeCell ref="F30:I30"/>
    <mergeCell ref="J30:Q30"/>
    <mergeCell ref="R30:U30"/>
    <mergeCell ref="V30:X30"/>
    <mergeCell ref="B31:E31"/>
    <mergeCell ref="F31:I31"/>
    <mergeCell ref="J31:Q31"/>
    <mergeCell ref="R31:U31"/>
    <mergeCell ref="V31:X31"/>
    <mergeCell ref="B37:E37"/>
    <mergeCell ref="F37:I37"/>
    <mergeCell ref="J37:O37"/>
    <mergeCell ref="P37:Q37"/>
    <mergeCell ref="R37:X37"/>
    <mergeCell ref="J35:O35"/>
    <mergeCell ref="P35:Q35"/>
    <mergeCell ref="B34:E34"/>
    <mergeCell ref="F34:I34"/>
    <mergeCell ref="J34:O34"/>
    <mergeCell ref="P34:Q34"/>
    <mergeCell ref="R34:X34"/>
    <mergeCell ref="J36:O36"/>
    <mergeCell ref="P36:Q36"/>
    <mergeCell ref="R36:X36"/>
    <mergeCell ref="R35:X35"/>
    <mergeCell ref="B32:E32"/>
    <mergeCell ref="F32:I32"/>
    <mergeCell ref="J32:Q32"/>
    <mergeCell ref="R32:U32"/>
    <mergeCell ref="V32:X32"/>
    <mergeCell ref="B33:E33"/>
  </mergeCells>
  <phoneticPr fontId="1"/>
  <printOptions horizontalCentered="1"/>
  <pageMargins left="0.51181102362204722" right="0.51181102362204722" top="0.55118110236220474" bottom="0.55118110236220474" header="0.31496062992125984" footer="0.31496062992125984"/>
  <pageSetup paperSize="9" scale="78" orientation="portrait" blackAndWhite="1" r:id="rId1"/>
  <headerFooter>
    <oddHeader>&amp;R自動入力用(会費対象外)</oddHeader>
  </headerFooter>
  <drawing r:id="rId2"/>
  <legacyDrawing r:id="rId3"/>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A44B30-FC5A-443A-A651-63C754AA77CA}">
  <sheetPr>
    <tabColor theme="5" tint="0.59999389629810485"/>
    <pageSetUpPr fitToPage="1"/>
  </sheetPr>
  <dimension ref="A1:BP59"/>
  <sheetViews>
    <sheetView showGridLines="0" showZeros="0" view="pageBreakPreview" zoomScale="85" zoomScaleNormal="70" zoomScaleSheetLayoutView="85" workbookViewId="0">
      <pane xSplit="4" ySplit="14" topLeftCell="E15"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outlineLevelRow="1" x14ac:dyDescent="0.3"/>
  <cols>
    <col min="1" max="1" width="1.90625" style="4" customWidth="1"/>
    <col min="2" max="60" width="4.08984375" style="4"/>
    <col min="61" max="64" width="4.08984375" style="4" customWidth="1"/>
    <col min="65" max="16384" width="4.08984375" style="4"/>
  </cols>
  <sheetData>
    <row r="1" spans="1:64" ht="23.1" customHeight="1" x14ac:dyDescent="0.3">
      <c r="B1" s="737" t="s">
        <v>336</v>
      </c>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row>
    <row r="2" spans="1:64" ht="23.1" customHeight="1" x14ac:dyDescent="0.3">
      <c r="A2" s="6"/>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row>
    <row r="3" spans="1:64"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64" ht="23.1" customHeight="1" x14ac:dyDescent="0.3">
      <c r="Q4" s="821" t="s">
        <v>31</v>
      </c>
      <c r="R4" s="822"/>
      <c r="S4" s="822"/>
      <c r="T4" s="822"/>
      <c r="U4" s="822"/>
      <c r="V4" s="823" t="str">
        <f>'基本情報(必須)'!$D$3</f>
        <v>株式会社●●</v>
      </c>
      <c r="W4" s="823"/>
      <c r="X4" s="823"/>
      <c r="Y4" s="823"/>
      <c r="Z4" s="823"/>
      <c r="AA4" s="823"/>
      <c r="AB4" s="823"/>
      <c r="AC4" s="823"/>
      <c r="AD4" s="823"/>
      <c r="AE4" s="823"/>
      <c r="AF4" s="824"/>
    </row>
    <row r="5" spans="1:64" ht="23.1" customHeight="1" x14ac:dyDescent="0.3">
      <c r="Q5" s="821" t="s">
        <v>61</v>
      </c>
      <c r="R5" s="822"/>
      <c r="S5" s="822"/>
      <c r="T5" s="822"/>
      <c r="U5" s="822"/>
      <c r="V5" s="827"/>
      <c r="W5" s="827"/>
      <c r="X5" s="827"/>
      <c r="Y5" s="827"/>
      <c r="Z5" s="828"/>
      <c r="AA5" s="110" t="s">
        <v>62</v>
      </c>
      <c r="AB5" s="830" t="str">
        <f t="array" ref="AB5">IF('基本情報(必須)'!D19:E19="","",'基本情報(必須)'!D19:E19)</f>
        <v/>
      </c>
      <c r="AC5" s="830"/>
      <c r="AD5" s="830"/>
      <c r="AE5" s="830"/>
      <c r="AF5" s="831"/>
    </row>
    <row r="7" spans="1:64" ht="23.1" customHeight="1" x14ac:dyDescent="0.3">
      <c r="B7" s="356" t="s">
        <v>63</v>
      </c>
      <c r="C7" s="712"/>
      <c r="D7" s="357"/>
      <c r="E7" s="357">
        <v>1</v>
      </c>
      <c r="F7" s="672"/>
      <c r="G7" s="672"/>
      <c r="H7" s="673"/>
      <c r="I7" s="357">
        <v>2</v>
      </c>
      <c r="J7" s="672"/>
      <c r="K7" s="672"/>
      <c r="L7" s="673"/>
      <c r="M7" s="357">
        <v>3</v>
      </c>
      <c r="N7" s="672"/>
      <c r="O7" s="672"/>
      <c r="P7" s="673"/>
      <c r="Q7" s="357">
        <v>4</v>
      </c>
      <c r="R7" s="672"/>
      <c r="S7" s="672"/>
      <c r="T7" s="673"/>
      <c r="U7" s="357">
        <v>5</v>
      </c>
      <c r="V7" s="672"/>
      <c r="W7" s="672"/>
      <c r="X7" s="673"/>
      <c r="Y7" s="357">
        <v>6</v>
      </c>
      <c r="Z7" s="672"/>
      <c r="AA7" s="672"/>
      <c r="AB7" s="673"/>
      <c r="AC7" s="357">
        <v>7</v>
      </c>
      <c r="AD7" s="672"/>
      <c r="AE7" s="672"/>
      <c r="AF7" s="673"/>
      <c r="AG7" s="356">
        <v>8</v>
      </c>
      <c r="AH7" s="712"/>
      <c r="AI7" s="712"/>
      <c r="AJ7" s="724"/>
      <c r="AK7" s="356">
        <v>9</v>
      </c>
      <c r="AL7" s="712"/>
      <c r="AM7" s="712"/>
      <c r="AN7" s="724"/>
      <c r="AO7" s="356">
        <v>10</v>
      </c>
      <c r="AP7" s="712"/>
      <c r="AQ7" s="712"/>
      <c r="AR7" s="724"/>
      <c r="AS7" s="356">
        <v>11</v>
      </c>
      <c r="AT7" s="712"/>
      <c r="AU7" s="712"/>
      <c r="AV7" s="724"/>
      <c r="AW7" s="356">
        <v>12</v>
      </c>
      <c r="AX7" s="712"/>
      <c r="AY7" s="712"/>
      <c r="AZ7" s="724"/>
      <c r="BA7" s="357">
        <v>13</v>
      </c>
      <c r="BB7" s="672"/>
      <c r="BC7" s="672"/>
      <c r="BD7" s="673"/>
      <c r="BE7" s="357">
        <v>14</v>
      </c>
      <c r="BF7" s="672"/>
      <c r="BG7" s="672"/>
      <c r="BH7" s="673"/>
      <c r="BI7" s="357">
        <v>15</v>
      </c>
      <c r="BJ7" s="672"/>
      <c r="BK7" s="672"/>
      <c r="BL7" s="673"/>
    </row>
    <row r="8" spans="1:64" ht="23.1" customHeight="1" x14ac:dyDescent="0.3">
      <c r="B8" s="356" t="s">
        <v>76</v>
      </c>
      <c r="C8" s="712"/>
      <c r="D8" s="357"/>
      <c r="E8" s="676"/>
      <c r="F8" s="624"/>
      <c r="G8" s="624"/>
      <c r="H8" s="809"/>
      <c r="I8" s="676"/>
      <c r="J8" s="624"/>
      <c r="K8" s="624"/>
      <c r="L8" s="809"/>
      <c r="M8" s="676"/>
      <c r="N8" s="624"/>
      <c r="O8" s="624"/>
      <c r="P8" s="809"/>
      <c r="Q8" s="676"/>
      <c r="R8" s="624"/>
      <c r="S8" s="624"/>
      <c r="T8" s="809"/>
      <c r="U8" s="676"/>
      <c r="V8" s="624"/>
      <c r="W8" s="624"/>
      <c r="X8" s="809"/>
      <c r="Y8" s="676"/>
      <c r="Z8" s="624"/>
      <c r="AA8" s="624"/>
      <c r="AB8" s="809"/>
      <c r="AC8" s="676"/>
      <c r="AD8" s="624"/>
      <c r="AE8" s="624"/>
      <c r="AF8" s="809"/>
      <c r="AG8" s="676"/>
      <c r="AH8" s="624"/>
      <c r="AI8" s="624"/>
      <c r="AJ8" s="809"/>
      <c r="AK8" s="676"/>
      <c r="AL8" s="624"/>
      <c r="AM8" s="624"/>
      <c r="AN8" s="809"/>
      <c r="AO8" s="676"/>
      <c r="AP8" s="624"/>
      <c r="AQ8" s="624"/>
      <c r="AR8" s="809"/>
      <c r="AS8" s="676"/>
      <c r="AT8" s="624"/>
      <c r="AU8" s="624"/>
      <c r="AV8" s="809"/>
      <c r="AW8" s="676"/>
      <c r="AX8" s="624"/>
      <c r="AY8" s="624"/>
      <c r="AZ8" s="809"/>
      <c r="BA8" s="676"/>
      <c r="BB8" s="624"/>
      <c r="BC8" s="624"/>
      <c r="BD8" s="809"/>
      <c r="BE8" s="676"/>
      <c r="BF8" s="624"/>
      <c r="BG8" s="624"/>
      <c r="BH8" s="809"/>
      <c r="BI8" s="676"/>
      <c r="BJ8" s="624"/>
      <c r="BK8" s="624"/>
      <c r="BL8" s="809"/>
    </row>
    <row r="9" spans="1:64" ht="23.1" customHeight="1" x14ac:dyDescent="0.3">
      <c r="B9" s="356" t="s">
        <v>35</v>
      </c>
      <c r="C9" s="712"/>
      <c r="D9" s="357"/>
      <c r="E9" s="676"/>
      <c r="F9" s="624"/>
      <c r="G9" s="624"/>
      <c r="H9" s="809"/>
      <c r="I9" s="676"/>
      <c r="J9" s="624"/>
      <c r="K9" s="624"/>
      <c r="L9" s="809"/>
      <c r="M9" s="676"/>
      <c r="N9" s="624"/>
      <c r="O9" s="624"/>
      <c r="P9" s="809"/>
      <c r="Q9" s="676"/>
      <c r="R9" s="624"/>
      <c r="S9" s="624"/>
      <c r="T9" s="809"/>
      <c r="U9" s="676"/>
      <c r="V9" s="624"/>
      <c r="W9" s="624"/>
      <c r="X9" s="809"/>
      <c r="Y9" s="676"/>
      <c r="Z9" s="624"/>
      <c r="AA9" s="624"/>
      <c r="AB9" s="809"/>
      <c r="AC9" s="676"/>
      <c r="AD9" s="624"/>
      <c r="AE9" s="624"/>
      <c r="AF9" s="809"/>
      <c r="AG9" s="676"/>
      <c r="AH9" s="624"/>
      <c r="AI9" s="624"/>
      <c r="AJ9" s="809"/>
      <c r="AK9" s="676"/>
      <c r="AL9" s="624"/>
      <c r="AM9" s="624"/>
      <c r="AN9" s="809"/>
      <c r="AO9" s="676"/>
      <c r="AP9" s="624"/>
      <c r="AQ9" s="624"/>
      <c r="AR9" s="809"/>
      <c r="AS9" s="676"/>
      <c r="AT9" s="624"/>
      <c r="AU9" s="624"/>
      <c r="AV9" s="809"/>
      <c r="AW9" s="676"/>
      <c r="AX9" s="624"/>
      <c r="AY9" s="624"/>
      <c r="AZ9" s="809"/>
      <c r="BA9" s="676"/>
      <c r="BB9" s="624"/>
      <c r="BC9" s="624"/>
      <c r="BD9" s="809"/>
      <c r="BE9" s="676"/>
      <c r="BF9" s="624"/>
      <c r="BG9" s="624"/>
      <c r="BH9" s="809"/>
      <c r="BI9" s="676"/>
      <c r="BJ9" s="624"/>
      <c r="BK9" s="624"/>
      <c r="BL9" s="809"/>
    </row>
    <row r="10" spans="1:64" ht="23.1" customHeight="1" x14ac:dyDescent="0.3">
      <c r="B10" s="356" t="s">
        <v>55</v>
      </c>
      <c r="C10" s="712"/>
      <c r="D10" s="357"/>
      <c r="E10" s="676"/>
      <c r="F10" s="624"/>
      <c r="G10" s="624"/>
      <c r="H10" s="809"/>
      <c r="I10" s="676"/>
      <c r="J10" s="624"/>
      <c r="K10" s="624"/>
      <c r="L10" s="809"/>
      <c r="M10" s="676"/>
      <c r="N10" s="624"/>
      <c r="O10" s="624"/>
      <c r="P10" s="809"/>
      <c r="Q10" s="676"/>
      <c r="R10" s="624"/>
      <c r="S10" s="624"/>
      <c r="T10" s="809"/>
      <c r="U10" s="676"/>
      <c r="V10" s="624"/>
      <c r="W10" s="624"/>
      <c r="X10" s="809"/>
      <c r="Y10" s="676"/>
      <c r="Z10" s="624"/>
      <c r="AA10" s="624"/>
      <c r="AB10" s="809"/>
      <c r="AC10" s="676"/>
      <c r="AD10" s="624"/>
      <c r="AE10" s="624"/>
      <c r="AF10" s="809"/>
      <c r="AG10" s="676"/>
      <c r="AH10" s="624"/>
      <c r="AI10" s="624"/>
      <c r="AJ10" s="809"/>
      <c r="AK10" s="676"/>
      <c r="AL10" s="624"/>
      <c r="AM10" s="624"/>
      <c r="AN10" s="809"/>
      <c r="AO10" s="676"/>
      <c r="AP10" s="624"/>
      <c r="AQ10" s="624"/>
      <c r="AR10" s="809"/>
      <c r="AS10" s="676"/>
      <c r="AT10" s="624"/>
      <c r="AU10" s="624"/>
      <c r="AV10" s="809"/>
      <c r="AW10" s="676"/>
      <c r="AX10" s="624"/>
      <c r="AY10" s="624"/>
      <c r="AZ10" s="809"/>
      <c r="BA10" s="676"/>
      <c r="BB10" s="624"/>
      <c r="BC10" s="624"/>
      <c r="BD10" s="809"/>
      <c r="BE10" s="676"/>
      <c r="BF10" s="624"/>
      <c r="BG10" s="624"/>
      <c r="BH10" s="809"/>
      <c r="BI10" s="676"/>
      <c r="BJ10" s="624"/>
      <c r="BK10" s="624"/>
      <c r="BL10" s="809"/>
    </row>
    <row r="11" spans="1:64" ht="23.1" customHeight="1" x14ac:dyDescent="0.3">
      <c r="B11" s="356" t="s">
        <v>40</v>
      </c>
      <c r="C11" s="712"/>
      <c r="D11" s="357"/>
      <c r="E11" s="676"/>
      <c r="F11" s="624"/>
      <c r="G11" s="624"/>
      <c r="H11" s="809"/>
      <c r="I11" s="676"/>
      <c r="J11" s="624"/>
      <c r="K11" s="624"/>
      <c r="L11" s="809"/>
      <c r="M11" s="676"/>
      <c r="N11" s="624"/>
      <c r="O11" s="624"/>
      <c r="P11" s="809"/>
      <c r="Q11" s="676"/>
      <c r="R11" s="624"/>
      <c r="S11" s="624"/>
      <c r="T11" s="809"/>
      <c r="U11" s="676"/>
      <c r="V11" s="624"/>
      <c r="W11" s="624"/>
      <c r="X11" s="809"/>
      <c r="Y11" s="676"/>
      <c r="Z11" s="624"/>
      <c r="AA11" s="624"/>
      <c r="AB11" s="809"/>
      <c r="AC11" s="676"/>
      <c r="AD11" s="624"/>
      <c r="AE11" s="624"/>
      <c r="AF11" s="809"/>
      <c r="AG11" s="676"/>
      <c r="AH11" s="624"/>
      <c r="AI11" s="624"/>
      <c r="AJ11" s="809"/>
      <c r="AK11" s="676"/>
      <c r="AL11" s="624"/>
      <c r="AM11" s="624"/>
      <c r="AN11" s="809"/>
      <c r="AO11" s="676"/>
      <c r="AP11" s="624"/>
      <c r="AQ11" s="624"/>
      <c r="AR11" s="809"/>
      <c r="AS11" s="676"/>
      <c r="AT11" s="624"/>
      <c r="AU11" s="624"/>
      <c r="AV11" s="809"/>
      <c r="AW11" s="676"/>
      <c r="AX11" s="624"/>
      <c r="AY11" s="624"/>
      <c r="AZ11" s="809"/>
      <c r="BA11" s="676"/>
      <c r="BB11" s="624"/>
      <c r="BC11" s="624"/>
      <c r="BD11" s="809"/>
      <c r="BE11" s="676"/>
      <c r="BF11" s="624"/>
      <c r="BG11" s="624"/>
      <c r="BH11" s="809"/>
      <c r="BI11" s="676"/>
      <c r="BJ11" s="624"/>
      <c r="BK11" s="624"/>
      <c r="BL11" s="809"/>
    </row>
    <row r="12" spans="1:64" ht="23.1" customHeight="1" thickBot="1" x14ac:dyDescent="0.35">
      <c r="B12" s="825" t="s">
        <v>174</v>
      </c>
      <c r="C12" s="633"/>
      <c r="D12" s="826"/>
      <c r="E12" s="663"/>
      <c r="F12" s="662"/>
      <c r="G12" s="662"/>
      <c r="H12" s="716"/>
      <c r="I12" s="663"/>
      <c r="J12" s="662"/>
      <c r="K12" s="662"/>
      <c r="L12" s="716"/>
      <c r="M12" s="663"/>
      <c r="N12" s="662"/>
      <c r="O12" s="662"/>
      <c r="P12" s="716"/>
      <c r="Q12" s="663"/>
      <c r="R12" s="662"/>
      <c r="S12" s="662"/>
      <c r="T12" s="716"/>
      <c r="U12" s="663"/>
      <c r="V12" s="662"/>
      <c r="W12" s="662"/>
      <c r="X12" s="716"/>
      <c r="Y12" s="663"/>
      <c r="Z12" s="662"/>
      <c r="AA12" s="662"/>
      <c r="AB12" s="716"/>
      <c r="AC12" s="663"/>
      <c r="AD12" s="662"/>
      <c r="AE12" s="662"/>
      <c r="AF12" s="716"/>
      <c r="AG12" s="663"/>
      <c r="AH12" s="662"/>
      <c r="AI12" s="662"/>
      <c r="AJ12" s="716"/>
      <c r="AK12" s="663"/>
      <c r="AL12" s="662"/>
      <c r="AM12" s="662"/>
      <c r="AN12" s="716"/>
      <c r="AO12" s="663"/>
      <c r="AP12" s="662"/>
      <c r="AQ12" s="662"/>
      <c r="AR12" s="716"/>
      <c r="AS12" s="663"/>
      <c r="AT12" s="662"/>
      <c r="AU12" s="662"/>
      <c r="AV12" s="716"/>
      <c r="AW12" s="663"/>
      <c r="AX12" s="662"/>
      <c r="AY12" s="662"/>
      <c r="AZ12" s="716"/>
      <c r="BA12" s="663"/>
      <c r="BB12" s="662"/>
      <c r="BC12" s="662"/>
      <c r="BD12" s="716"/>
      <c r="BE12" s="663"/>
      <c r="BF12" s="662"/>
      <c r="BG12" s="662"/>
      <c r="BH12" s="716"/>
      <c r="BI12" s="663"/>
      <c r="BJ12" s="662"/>
      <c r="BK12" s="662"/>
      <c r="BL12" s="716"/>
    </row>
    <row r="13" spans="1:64" ht="23.1" customHeight="1" thickTop="1" x14ac:dyDescent="0.3">
      <c r="B13" s="719" t="s">
        <v>68</v>
      </c>
      <c r="C13" s="675"/>
      <c r="D13" s="720"/>
      <c r="E13" s="674">
        <f>SUM(E15:F45)</f>
        <v>0</v>
      </c>
      <c r="F13" s="675"/>
      <c r="G13" s="717">
        <f>SUM(G15:G45)</f>
        <v>0</v>
      </c>
      <c r="H13" s="718"/>
      <c r="I13" s="674">
        <f>SUM(I15:J45)</f>
        <v>0</v>
      </c>
      <c r="J13" s="675"/>
      <c r="K13" s="717">
        <f>SUM(K15:K45)</f>
        <v>0</v>
      </c>
      <c r="L13" s="718"/>
      <c r="M13" s="674">
        <f>SUM(M15:N45)</f>
        <v>0</v>
      </c>
      <c r="N13" s="675"/>
      <c r="O13" s="717">
        <f>SUM(O15:O45)</f>
        <v>0</v>
      </c>
      <c r="P13" s="718"/>
      <c r="Q13" s="674">
        <f>SUM(Q15:R45)</f>
        <v>0</v>
      </c>
      <c r="R13" s="675"/>
      <c r="S13" s="717">
        <f>SUM(S15:S45)</f>
        <v>0</v>
      </c>
      <c r="T13" s="718"/>
      <c r="U13" s="674">
        <f>SUM(U15:V45)</f>
        <v>0</v>
      </c>
      <c r="V13" s="675"/>
      <c r="W13" s="717">
        <f>SUM(W15:W45)</f>
        <v>0</v>
      </c>
      <c r="X13" s="718"/>
      <c r="Y13" s="674">
        <f>SUM(Y15:Z45)</f>
        <v>0</v>
      </c>
      <c r="Z13" s="675"/>
      <c r="AA13" s="717">
        <f>SUM(AA15:AA45)</f>
        <v>0</v>
      </c>
      <c r="AB13" s="718"/>
      <c r="AC13" s="674">
        <f>SUM(AC15:AD45)</f>
        <v>0</v>
      </c>
      <c r="AD13" s="675"/>
      <c r="AE13" s="717">
        <f>SUM(AE15:AE45)</f>
        <v>0</v>
      </c>
      <c r="AF13" s="718"/>
      <c r="AG13" s="674">
        <f>SUM(AG15:AH45)</f>
        <v>0</v>
      </c>
      <c r="AH13" s="675"/>
      <c r="AI13" s="717">
        <f>SUM(AI15:AI45)</f>
        <v>0</v>
      </c>
      <c r="AJ13" s="718"/>
      <c r="AK13" s="674">
        <f>SUM(AK15:AL45)</f>
        <v>0</v>
      </c>
      <c r="AL13" s="675"/>
      <c r="AM13" s="717">
        <f>SUM(AM15:AM45)</f>
        <v>0</v>
      </c>
      <c r="AN13" s="718"/>
      <c r="AO13" s="674">
        <f>SUM(AO15:AP45)</f>
        <v>0</v>
      </c>
      <c r="AP13" s="675"/>
      <c r="AQ13" s="717">
        <f>SUM(AQ15:AQ45)</f>
        <v>0</v>
      </c>
      <c r="AR13" s="718"/>
      <c r="AS13" s="674">
        <f>SUM(AS15:AT45)</f>
        <v>0</v>
      </c>
      <c r="AT13" s="675"/>
      <c r="AU13" s="717">
        <f>SUM(AU15:AU45)</f>
        <v>0</v>
      </c>
      <c r="AV13" s="718"/>
      <c r="AW13" s="674">
        <f>SUM(AW15:AX45)</f>
        <v>0</v>
      </c>
      <c r="AX13" s="675"/>
      <c r="AY13" s="717">
        <f>SUM(AY15:AY45)</f>
        <v>0</v>
      </c>
      <c r="AZ13" s="718"/>
      <c r="BA13" s="674">
        <f>SUM(BA15:BB45)</f>
        <v>0</v>
      </c>
      <c r="BB13" s="675"/>
      <c r="BC13" s="717">
        <f>SUM(BC15:BC45)</f>
        <v>0</v>
      </c>
      <c r="BD13" s="718"/>
      <c r="BE13" s="674">
        <f>SUM(BE15:BF45)</f>
        <v>0</v>
      </c>
      <c r="BF13" s="675"/>
      <c r="BG13" s="717">
        <f>SUM(BG15:BG45)</f>
        <v>0</v>
      </c>
      <c r="BH13" s="718"/>
      <c r="BI13" s="674">
        <f>SUM(BI15:BJ45)</f>
        <v>0</v>
      </c>
      <c r="BJ13" s="675"/>
      <c r="BK13" s="810">
        <f>SUM(BK15:BK45)</f>
        <v>0</v>
      </c>
      <c r="BL13" s="811"/>
    </row>
    <row r="14" spans="1:64" ht="22.8" customHeight="1" x14ac:dyDescent="0.3">
      <c r="B14" s="726" t="s">
        <v>64</v>
      </c>
      <c r="C14" s="727"/>
      <c r="D14" s="5" t="s">
        <v>65</v>
      </c>
      <c r="E14" s="725" t="s">
        <v>66</v>
      </c>
      <c r="F14" s="672"/>
      <c r="G14" s="723" t="s">
        <v>67</v>
      </c>
      <c r="H14" s="724"/>
      <c r="I14" s="725" t="s">
        <v>66</v>
      </c>
      <c r="J14" s="672"/>
      <c r="K14" s="723" t="s">
        <v>67</v>
      </c>
      <c r="L14" s="724"/>
      <c r="M14" s="725" t="s">
        <v>66</v>
      </c>
      <c r="N14" s="672"/>
      <c r="O14" s="723" t="s">
        <v>67</v>
      </c>
      <c r="P14" s="724"/>
      <c r="Q14" s="725" t="s">
        <v>66</v>
      </c>
      <c r="R14" s="672"/>
      <c r="S14" s="723" t="s">
        <v>67</v>
      </c>
      <c r="T14" s="724"/>
      <c r="U14" s="725" t="s">
        <v>66</v>
      </c>
      <c r="V14" s="672"/>
      <c r="W14" s="723" t="s">
        <v>67</v>
      </c>
      <c r="X14" s="724"/>
      <c r="Y14" s="725" t="s">
        <v>66</v>
      </c>
      <c r="Z14" s="672"/>
      <c r="AA14" s="723" t="s">
        <v>67</v>
      </c>
      <c r="AB14" s="724"/>
      <c r="AC14" s="725" t="s">
        <v>66</v>
      </c>
      <c r="AD14" s="672"/>
      <c r="AE14" s="723" t="s">
        <v>67</v>
      </c>
      <c r="AF14" s="724"/>
      <c r="AG14" s="725" t="s">
        <v>66</v>
      </c>
      <c r="AH14" s="672"/>
      <c r="AI14" s="723" t="s">
        <v>67</v>
      </c>
      <c r="AJ14" s="724"/>
      <c r="AK14" s="725" t="s">
        <v>66</v>
      </c>
      <c r="AL14" s="672"/>
      <c r="AM14" s="723" t="s">
        <v>67</v>
      </c>
      <c r="AN14" s="724"/>
      <c r="AO14" s="725" t="s">
        <v>66</v>
      </c>
      <c r="AP14" s="672"/>
      <c r="AQ14" s="723" t="s">
        <v>67</v>
      </c>
      <c r="AR14" s="724"/>
      <c r="AS14" s="725" t="s">
        <v>66</v>
      </c>
      <c r="AT14" s="672"/>
      <c r="AU14" s="723" t="s">
        <v>67</v>
      </c>
      <c r="AV14" s="724"/>
      <c r="AW14" s="725" t="s">
        <v>66</v>
      </c>
      <c r="AX14" s="672"/>
      <c r="AY14" s="723" t="s">
        <v>67</v>
      </c>
      <c r="AZ14" s="724"/>
      <c r="BA14" s="725" t="s">
        <v>66</v>
      </c>
      <c r="BB14" s="672"/>
      <c r="BC14" s="723" t="s">
        <v>67</v>
      </c>
      <c r="BD14" s="724"/>
      <c r="BE14" s="725" t="s">
        <v>66</v>
      </c>
      <c r="BF14" s="672"/>
      <c r="BG14" s="723" t="s">
        <v>67</v>
      </c>
      <c r="BH14" s="724"/>
      <c r="BI14" s="725" t="s">
        <v>66</v>
      </c>
      <c r="BJ14" s="672"/>
      <c r="BK14" s="723" t="s">
        <v>67</v>
      </c>
      <c r="BL14" s="724"/>
    </row>
    <row r="15" spans="1:64" ht="23.1" customHeight="1" x14ac:dyDescent="0.3">
      <c r="B15" s="721" t="str">
        <f>IF(V5="","",IF(ISERROR(V5),,(V5)))</f>
        <v/>
      </c>
      <c r="C15" s="722"/>
      <c r="D15" s="3" t="str">
        <f t="shared" ref="D15:D45" si="0">TEXT(B15,"aaa")</f>
        <v/>
      </c>
      <c r="E15" s="676"/>
      <c r="F15" s="624"/>
      <c r="G15" s="677"/>
      <c r="H15" s="622"/>
      <c r="I15" s="676"/>
      <c r="J15" s="624"/>
      <c r="K15" s="677"/>
      <c r="L15" s="622"/>
      <c r="M15" s="676"/>
      <c r="N15" s="624"/>
      <c r="O15" s="677"/>
      <c r="P15" s="622"/>
      <c r="Q15" s="676"/>
      <c r="R15" s="624"/>
      <c r="S15" s="677"/>
      <c r="T15" s="622"/>
      <c r="U15" s="676"/>
      <c r="V15" s="624"/>
      <c r="W15" s="677"/>
      <c r="X15" s="622"/>
      <c r="Y15" s="676"/>
      <c r="Z15" s="624"/>
      <c r="AA15" s="677"/>
      <c r="AB15" s="622"/>
      <c r="AC15" s="676"/>
      <c r="AD15" s="624"/>
      <c r="AE15" s="677"/>
      <c r="AF15" s="622"/>
      <c r="AG15" s="676"/>
      <c r="AH15" s="624"/>
      <c r="AI15" s="677"/>
      <c r="AJ15" s="622"/>
      <c r="AK15" s="676"/>
      <c r="AL15" s="624"/>
      <c r="AM15" s="677"/>
      <c r="AN15" s="622"/>
      <c r="AO15" s="676"/>
      <c r="AP15" s="624"/>
      <c r="AQ15" s="677"/>
      <c r="AR15" s="622"/>
      <c r="AS15" s="676"/>
      <c r="AT15" s="624"/>
      <c r="AU15" s="677"/>
      <c r="AV15" s="622"/>
      <c r="AW15" s="676"/>
      <c r="AX15" s="624"/>
      <c r="AY15" s="677"/>
      <c r="AZ15" s="622"/>
      <c r="BA15" s="676"/>
      <c r="BB15" s="624"/>
      <c r="BC15" s="677"/>
      <c r="BD15" s="622"/>
      <c r="BE15" s="676"/>
      <c r="BF15" s="624"/>
      <c r="BG15" s="677"/>
      <c r="BH15" s="622"/>
      <c r="BI15" s="676"/>
      <c r="BJ15" s="624"/>
      <c r="BK15" s="677"/>
      <c r="BL15" s="622"/>
    </row>
    <row r="16" spans="1:64" ht="23.1" customHeight="1" x14ac:dyDescent="0.3">
      <c r="B16" s="721" t="str">
        <f>IF(V5="","",IF(ISERROR(B15+1),,(B15+1)))</f>
        <v/>
      </c>
      <c r="C16" s="722"/>
      <c r="D16" s="3" t="str">
        <f t="shared" si="0"/>
        <v/>
      </c>
      <c r="E16" s="676"/>
      <c r="F16" s="624"/>
      <c r="G16" s="677"/>
      <c r="H16" s="622"/>
      <c r="I16" s="676"/>
      <c r="J16" s="624"/>
      <c r="K16" s="677"/>
      <c r="L16" s="622"/>
      <c r="M16" s="676"/>
      <c r="N16" s="624"/>
      <c r="O16" s="677"/>
      <c r="P16" s="622"/>
      <c r="Q16" s="676"/>
      <c r="R16" s="624"/>
      <c r="S16" s="677"/>
      <c r="T16" s="622"/>
      <c r="U16" s="676"/>
      <c r="V16" s="624"/>
      <c r="W16" s="677"/>
      <c r="X16" s="622"/>
      <c r="Y16" s="676"/>
      <c r="Z16" s="624"/>
      <c r="AA16" s="677"/>
      <c r="AB16" s="622"/>
      <c r="AC16" s="676"/>
      <c r="AD16" s="624"/>
      <c r="AE16" s="677"/>
      <c r="AF16" s="622"/>
      <c r="AG16" s="676"/>
      <c r="AH16" s="624"/>
      <c r="AI16" s="677"/>
      <c r="AJ16" s="622"/>
      <c r="AK16" s="676"/>
      <c r="AL16" s="624"/>
      <c r="AM16" s="677"/>
      <c r="AN16" s="622"/>
      <c r="AO16" s="676"/>
      <c r="AP16" s="624"/>
      <c r="AQ16" s="677"/>
      <c r="AR16" s="622"/>
      <c r="AS16" s="676"/>
      <c r="AT16" s="624"/>
      <c r="AU16" s="677"/>
      <c r="AV16" s="622"/>
      <c r="AW16" s="676"/>
      <c r="AX16" s="624"/>
      <c r="AY16" s="677"/>
      <c r="AZ16" s="622"/>
      <c r="BA16" s="676"/>
      <c r="BB16" s="624"/>
      <c r="BC16" s="677"/>
      <c r="BD16" s="622"/>
      <c r="BE16" s="676"/>
      <c r="BF16" s="624"/>
      <c r="BG16" s="677"/>
      <c r="BH16" s="622"/>
      <c r="BI16" s="676"/>
      <c r="BJ16" s="624"/>
      <c r="BK16" s="677"/>
      <c r="BL16" s="622"/>
    </row>
    <row r="17" spans="2:64" ht="23.1" customHeight="1" x14ac:dyDescent="0.3">
      <c r="B17" s="721" t="str">
        <f>IF(V5="","",IF(ISERROR(B16+1),,(B16+1)))</f>
        <v/>
      </c>
      <c r="C17" s="722"/>
      <c r="D17" s="3" t="str">
        <f t="shared" si="0"/>
        <v/>
      </c>
      <c r="E17" s="676"/>
      <c r="F17" s="624"/>
      <c r="G17" s="677"/>
      <c r="H17" s="622"/>
      <c r="I17" s="676"/>
      <c r="J17" s="624"/>
      <c r="K17" s="677"/>
      <c r="L17" s="622"/>
      <c r="M17" s="676"/>
      <c r="N17" s="624"/>
      <c r="O17" s="677"/>
      <c r="P17" s="622"/>
      <c r="Q17" s="676"/>
      <c r="R17" s="624"/>
      <c r="S17" s="677"/>
      <c r="T17" s="622"/>
      <c r="U17" s="676"/>
      <c r="V17" s="624"/>
      <c r="W17" s="677"/>
      <c r="X17" s="622"/>
      <c r="Y17" s="676"/>
      <c r="Z17" s="624"/>
      <c r="AA17" s="677"/>
      <c r="AB17" s="622"/>
      <c r="AC17" s="676"/>
      <c r="AD17" s="624"/>
      <c r="AE17" s="677"/>
      <c r="AF17" s="622"/>
      <c r="AG17" s="676"/>
      <c r="AH17" s="624"/>
      <c r="AI17" s="677"/>
      <c r="AJ17" s="622"/>
      <c r="AK17" s="676"/>
      <c r="AL17" s="624"/>
      <c r="AM17" s="677"/>
      <c r="AN17" s="622"/>
      <c r="AO17" s="676"/>
      <c r="AP17" s="624"/>
      <c r="AQ17" s="677"/>
      <c r="AR17" s="622"/>
      <c r="AS17" s="676"/>
      <c r="AT17" s="624"/>
      <c r="AU17" s="677"/>
      <c r="AV17" s="622"/>
      <c r="AW17" s="676"/>
      <c r="AX17" s="624"/>
      <c r="AY17" s="677"/>
      <c r="AZ17" s="622"/>
      <c r="BA17" s="676"/>
      <c r="BB17" s="624"/>
      <c r="BC17" s="677"/>
      <c r="BD17" s="622"/>
      <c r="BE17" s="676"/>
      <c r="BF17" s="624"/>
      <c r="BG17" s="677"/>
      <c r="BH17" s="622"/>
      <c r="BI17" s="676"/>
      <c r="BJ17" s="624"/>
      <c r="BK17" s="677"/>
      <c r="BL17" s="622"/>
    </row>
    <row r="18" spans="2:64" ht="23.1" customHeight="1" x14ac:dyDescent="0.3">
      <c r="B18" s="721" t="str">
        <f>IF(V5="","",IF(ISERROR(B17+1),,(B17+1)))</f>
        <v/>
      </c>
      <c r="C18" s="722"/>
      <c r="D18" s="3" t="str">
        <f t="shared" si="0"/>
        <v/>
      </c>
      <c r="E18" s="676"/>
      <c r="F18" s="624"/>
      <c r="G18" s="677"/>
      <c r="H18" s="622"/>
      <c r="I18" s="676"/>
      <c r="J18" s="624"/>
      <c r="K18" s="677"/>
      <c r="L18" s="622"/>
      <c r="M18" s="676"/>
      <c r="N18" s="624"/>
      <c r="O18" s="677"/>
      <c r="P18" s="622"/>
      <c r="Q18" s="676"/>
      <c r="R18" s="624"/>
      <c r="S18" s="677"/>
      <c r="T18" s="622"/>
      <c r="U18" s="676"/>
      <c r="V18" s="624"/>
      <c r="W18" s="677"/>
      <c r="X18" s="622"/>
      <c r="Y18" s="676"/>
      <c r="Z18" s="624"/>
      <c r="AA18" s="677"/>
      <c r="AB18" s="622"/>
      <c r="AC18" s="676"/>
      <c r="AD18" s="624"/>
      <c r="AE18" s="677"/>
      <c r="AF18" s="622"/>
      <c r="AG18" s="676"/>
      <c r="AH18" s="624"/>
      <c r="AI18" s="677"/>
      <c r="AJ18" s="622"/>
      <c r="AK18" s="676"/>
      <c r="AL18" s="624"/>
      <c r="AM18" s="677"/>
      <c r="AN18" s="622"/>
      <c r="AO18" s="676"/>
      <c r="AP18" s="624"/>
      <c r="AQ18" s="677"/>
      <c r="AR18" s="622"/>
      <c r="AS18" s="676"/>
      <c r="AT18" s="624"/>
      <c r="AU18" s="677"/>
      <c r="AV18" s="622"/>
      <c r="AW18" s="676"/>
      <c r="AX18" s="624"/>
      <c r="AY18" s="677"/>
      <c r="AZ18" s="622"/>
      <c r="BA18" s="676"/>
      <c r="BB18" s="624"/>
      <c r="BC18" s="677"/>
      <c r="BD18" s="622"/>
      <c r="BE18" s="676"/>
      <c r="BF18" s="624"/>
      <c r="BG18" s="677"/>
      <c r="BH18" s="622"/>
      <c r="BI18" s="676"/>
      <c r="BJ18" s="624"/>
      <c r="BK18" s="677"/>
      <c r="BL18" s="622"/>
    </row>
    <row r="19" spans="2:64" ht="23.1" customHeight="1" x14ac:dyDescent="0.3">
      <c r="B19" s="721" t="str">
        <f>IF(V5="","",IF(ISERROR(B18+1),,(B18+1)))</f>
        <v/>
      </c>
      <c r="C19" s="722"/>
      <c r="D19" s="3" t="str">
        <f t="shared" si="0"/>
        <v/>
      </c>
      <c r="E19" s="676"/>
      <c r="F19" s="624"/>
      <c r="G19" s="677"/>
      <c r="H19" s="622"/>
      <c r="I19" s="676"/>
      <c r="J19" s="624"/>
      <c r="K19" s="677"/>
      <c r="L19" s="622"/>
      <c r="M19" s="676"/>
      <c r="N19" s="624"/>
      <c r="O19" s="677"/>
      <c r="P19" s="622"/>
      <c r="Q19" s="676"/>
      <c r="R19" s="624"/>
      <c r="S19" s="677"/>
      <c r="T19" s="622"/>
      <c r="U19" s="676"/>
      <c r="V19" s="624"/>
      <c r="W19" s="677"/>
      <c r="X19" s="622"/>
      <c r="Y19" s="676"/>
      <c r="Z19" s="624"/>
      <c r="AA19" s="677"/>
      <c r="AB19" s="622"/>
      <c r="AC19" s="676"/>
      <c r="AD19" s="624"/>
      <c r="AE19" s="677"/>
      <c r="AF19" s="622"/>
      <c r="AG19" s="676"/>
      <c r="AH19" s="624"/>
      <c r="AI19" s="677"/>
      <c r="AJ19" s="622"/>
      <c r="AK19" s="676"/>
      <c r="AL19" s="624"/>
      <c r="AM19" s="677"/>
      <c r="AN19" s="622"/>
      <c r="AO19" s="676"/>
      <c r="AP19" s="624"/>
      <c r="AQ19" s="677"/>
      <c r="AR19" s="622"/>
      <c r="AS19" s="676"/>
      <c r="AT19" s="624"/>
      <c r="AU19" s="677"/>
      <c r="AV19" s="622"/>
      <c r="AW19" s="676"/>
      <c r="AX19" s="624"/>
      <c r="AY19" s="677"/>
      <c r="AZ19" s="622"/>
      <c r="BA19" s="676"/>
      <c r="BB19" s="624"/>
      <c r="BC19" s="677"/>
      <c r="BD19" s="622"/>
      <c r="BE19" s="676"/>
      <c r="BF19" s="624"/>
      <c r="BG19" s="677"/>
      <c r="BH19" s="622"/>
      <c r="BI19" s="676"/>
      <c r="BJ19" s="624"/>
      <c r="BK19" s="677"/>
      <c r="BL19" s="622"/>
    </row>
    <row r="20" spans="2:64" ht="23.1" customHeight="1" x14ac:dyDescent="0.3">
      <c r="B20" s="721" t="str">
        <f>IF(V5="","",IF(ISERROR(B19+1),,(B19+1)))</f>
        <v/>
      </c>
      <c r="C20" s="722"/>
      <c r="D20" s="3" t="str">
        <f t="shared" si="0"/>
        <v/>
      </c>
      <c r="E20" s="676"/>
      <c r="F20" s="624"/>
      <c r="G20" s="677"/>
      <c r="H20" s="622"/>
      <c r="I20" s="676"/>
      <c r="J20" s="624"/>
      <c r="K20" s="677"/>
      <c r="L20" s="622"/>
      <c r="M20" s="676"/>
      <c r="N20" s="624"/>
      <c r="O20" s="677"/>
      <c r="P20" s="622"/>
      <c r="Q20" s="676"/>
      <c r="R20" s="624"/>
      <c r="S20" s="677"/>
      <c r="T20" s="622"/>
      <c r="U20" s="676"/>
      <c r="V20" s="624"/>
      <c r="W20" s="677"/>
      <c r="X20" s="622"/>
      <c r="Y20" s="676"/>
      <c r="Z20" s="624"/>
      <c r="AA20" s="677"/>
      <c r="AB20" s="622"/>
      <c r="AC20" s="676"/>
      <c r="AD20" s="624"/>
      <c r="AE20" s="677"/>
      <c r="AF20" s="622"/>
      <c r="AG20" s="676"/>
      <c r="AH20" s="624"/>
      <c r="AI20" s="677"/>
      <c r="AJ20" s="622"/>
      <c r="AK20" s="676"/>
      <c r="AL20" s="624"/>
      <c r="AM20" s="677"/>
      <c r="AN20" s="622"/>
      <c r="AO20" s="676"/>
      <c r="AP20" s="624"/>
      <c r="AQ20" s="677"/>
      <c r="AR20" s="622"/>
      <c r="AS20" s="676"/>
      <c r="AT20" s="624"/>
      <c r="AU20" s="677"/>
      <c r="AV20" s="622"/>
      <c r="AW20" s="676"/>
      <c r="AX20" s="624"/>
      <c r="AY20" s="677"/>
      <c r="AZ20" s="622"/>
      <c r="BA20" s="676"/>
      <c r="BB20" s="624"/>
      <c r="BC20" s="677"/>
      <c r="BD20" s="622"/>
      <c r="BE20" s="676"/>
      <c r="BF20" s="624"/>
      <c r="BG20" s="677"/>
      <c r="BH20" s="622"/>
      <c r="BI20" s="676"/>
      <c r="BJ20" s="624"/>
      <c r="BK20" s="677"/>
      <c r="BL20" s="622"/>
    </row>
    <row r="21" spans="2:64" ht="23.1" customHeight="1" x14ac:dyDescent="0.3">
      <c r="B21" s="721" t="str">
        <f>IF(V5="","",IF(ISERROR(B20+1),,(B20+1)))</f>
        <v/>
      </c>
      <c r="C21" s="722"/>
      <c r="D21" s="3" t="str">
        <f t="shared" si="0"/>
        <v/>
      </c>
      <c r="E21" s="676"/>
      <c r="F21" s="624"/>
      <c r="G21" s="677"/>
      <c r="H21" s="622"/>
      <c r="I21" s="676"/>
      <c r="J21" s="624"/>
      <c r="K21" s="677"/>
      <c r="L21" s="622"/>
      <c r="M21" s="676"/>
      <c r="N21" s="624"/>
      <c r="O21" s="677"/>
      <c r="P21" s="622"/>
      <c r="Q21" s="676"/>
      <c r="R21" s="624"/>
      <c r="S21" s="677"/>
      <c r="T21" s="622"/>
      <c r="U21" s="676"/>
      <c r="V21" s="624"/>
      <c r="W21" s="677"/>
      <c r="X21" s="622"/>
      <c r="Y21" s="676"/>
      <c r="Z21" s="624"/>
      <c r="AA21" s="677"/>
      <c r="AB21" s="622"/>
      <c r="AC21" s="676"/>
      <c r="AD21" s="624"/>
      <c r="AE21" s="677"/>
      <c r="AF21" s="622"/>
      <c r="AG21" s="676"/>
      <c r="AH21" s="624"/>
      <c r="AI21" s="677"/>
      <c r="AJ21" s="622"/>
      <c r="AK21" s="676"/>
      <c r="AL21" s="624"/>
      <c r="AM21" s="677"/>
      <c r="AN21" s="622"/>
      <c r="AO21" s="676"/>
      <c r="AP21" s="624"/>
      <c r="AQ21" s="677"/>
      <c r="AR21" s="622"/>
      <c r="AS21" s="676"/>
      <c r="AT21" s="624"/>
      <c r="AU21" s="677"/>
      <c r="AV21" s="622"/>
      <c r="AW21" s="676"/>
      <c r="AX21" s="624"/>
      <c r="AY21" s="677"/>
      <c r="AZ21" s="622"/>
      <c r="BA21" s="676"/>
      <c r="BB21" s="624"/>
      <c r="BC21" s="677"/>
      <c r="BD21" s="622"/>
      <c r="BE21" s="676"/>
      <c r="BF21" s="624"/>
      <c r="BG21" s="677"/>
      <c r="BH21" s="622"/>
      <c r="BI21" s="676"/>
      <c r="BJ21" s="624"/>
      <c r="BK21" s="677"/>
      <c r="BL21" s="622"/>
    </row>
    <row r="22" spans="2:64" ht="23.1" customHeight="1" x14ac:dyDescent="0.3">
      <c r="B22" s="721" t="str">
        <f>IF(V5="","",IF(ISERROR(B21+1),,(B21+1)))</f>
        <v/>
      </c>
      <c r="C22" s="722"/>
      <c r="D22" s="3" t="str">
        <f t="shared" si="0"/>
        <v/>
      </c>
      <c r="E22" s="676"/>
      <c r="F22" s="624"/>
      <c r="G22" s="677"/>
      <c r="H22" s="622"/>
      <c r="I22" s="676"/>
      <c r="J22" s="624"/>
      <c r="K22" s="677"/>
      <c r="L22" s="622"/>
      <c r="M22" s="676"/>
      <c r="N22" s="624"/>
      <c r="O22" s="677"/>
      <c r="P22" s="622"/>
      <c r="Q22" s="676"/>
      <c r="R22" s="624"/>
      <c r="S22" s="677"/>
      <c r="T22" s="622"/>
      <c r="U22" s="676"/>
      <c r="V22" s="624"/>
      <c r="W22" s="677"/>
      <c r="X22" s="622"/>
      <c r="Y22" s="676"/>
      <c r="Z22" s="624"/>
      <c r="AA22" s="677"/>
      <c r="AB22" s="622"/>
      <c r="AC22" s="676"/>
      <c r="AD22" s="624"/>
      <c r="AE22" s="677"/>
      <c r="AF22" s="622"/>
      <c r="AG22" s="676"/>
      <c r="AH22" s="624"/>
      <c r="AI22" s="677"/>
      <c r="AJ22" s="622"/>
      <c r="AK22" s="676"/>
      <c r="AL22" s="624"/>
      <c r="AM22" s="677"/>
      <c r="AN22" s="622"/>
      <c r="AO22" s="676"/>
      <c r="AP22" s="624"/>
      <c r="AQ22" s="677"/>
      <c r="AR22" s="622"/>
      <c r="AS22" s="676"/>
      <c r="AT22" s="624"/>
      <c r="AU22" s="677"/>
      <c r="AV22" s="622"/>
      <c r="AW22" s="676"/>
      <c r="AX22" s="624"/>
      <c r="AY22" s="677"/>
      <c r="AZ22" s="622"/>
      <c r="BA22" s="676"/>
      <c r="BB22" s="624"/>
      <c r="BC22" s="677"/>
      <c r="BD22" s="622"/>
      <c r="BE22" s="676"/>
      <c r="BF22" s="624"/>
      <c r="BG22" s="677"/>
      <c r="BH22" s="622"/>
      <c r="BI22" s="676"/>
      <c r="BJ22" s="624"/>
      <c r="BK22" s="677"/>
      <c r="BL22" s="622"/>
    </row>
    <row r="23" spans="2:64" ht="23.1" customHeight="1" x14ac:dyDescent="0.3">
      <c r="B23" s="721" t="str">
        <f>IF(V5="","",IF(ISERROR(B22+1),,(B22+1)))</f>
        <v/>
      </c>
      <c r="C23" s="722"/>
      <c r="D23" s="3" t="str">
        <f t="shared" si="0"/>
        <v/>
      </c>
      <c r="E23" s="676"/>
      <c r="F23" s="624"/>
      <c r="G23" s="677"/>
      <c r="H23" s="622"/>
      <c r="I23" s="676"/>
      <c r="J23" s="624"/>
      <c r="K23" s="677"/>
      <c r="L23" s="622"/>
      <c r="M23" s="676"/>
      <c r="N23" s="624"/>
      <c r="O23" s="677"/>
      <c r="P23" s="622"/>
      <c r="Q23" s="676"/>
      <c r="R23" s="624"/>
      <c r="S23" s="677"/>
      <c r="T23" s="622"/>
      <c r="U23" s="676"/>
      <c r="V23" s="624"/>
      <c r="W23" s="677"/>
      <c r="X23" s="622"/>
      <c r="Y23" s="676"/>
      <c r="Z23" s="624"/>
      <c r="AA23" s="677"/>
      <c r="AB23" s="622"/>
      <c r="AC23" s="676"/>
      <c r="AD23" s="624"/>
      <c r="AE23" s="677"/>
      <c r="AF23" s="622"/>
      <c r="AG23" s="676"/>
      <c r="AH23" s="624"/>
      <c r="AI23" s="677"/>
      <c r="AJ23" s="622"/>
      <c r="AK23" s="676"/>
      <c r="AL23" s="624"/>
      <c r="AM23" s="677"/>
      <c r="AN23" s="622"/>
      <c r="AO23" s="676"/>
      <c r="AP23" s="624"/>
      <c r="AQ23" s="677"/>
      <c r="AR23" s="622"/>
      <c r="AS23" s="676"/>
      <c r="AT23" s="624"/>
      <c r="AU23" s="677"/>
      <c r="AV23" s="622"/>
      <c r="AW23" s="676"/>
      <c r="AX23" s="624"/>
      <c r="AY23" s="677"/>
      <c r="AZ23" s="622"/>
      <c r="BA23" s="676"/>
      <c r="BB23" s="624"/>
      <c r="BC23" s="677"/>
      <c r="BD23" s="622"/>
      <c r="BE23" s="676"/>
      <c r="BF23" s="624"/>
      <c r="BG23" s="677"/>
      <c r="BH23" s="622"/>
      <c r="BI23" s="676"/>
      <c r="BJ23" s="624"/>
      <c r="BK23" s="677"/>
      <c r="BL23" s="622"/>
    </row>
    <row r="24" spans="2:64" ht="23.1" customHeight="1" x14ac:dyDescent="0.3">
      <c r="B24" s="721" t="str">
        <f>IF(V5="","",IF(ISERROR(B23+1),,(B23+1)))</f>
        <v/>
      </c>
      <c r="C24" s="722"/>
      <c r="D24" s="3" t="str">
        <f t="shared" si="0"/>
        <v/>
      </c>
      <c r="E24" s="676"/>
      <c r="F24" s="624"/>
      <c r="G24" s="677"/>
      <c r="H24" s="622"/>
      <c r="I24" s="676"/>
      <c r="J24" s="624"/>
      <c r="K24" s="677"/>
      <c r="L24" s="622"/>
      <c r="M24" s="676"/>
      <c r="N24" s="624"/>
      <c r="O24" s="677"/>
      <c r="P24" s="622"/>
      <c r="Q24" s="676"/>
      <c r="R24" s="624"/>
      <c r="S24" s="677"/>
      <c r="T24" s="622"/>
      <c r="U24" s="676"/>
      <c r="V24" s="624"/>
      <c r="W24" s="677"/>
      <c r="X24" s="622"/>
      <c r="Y24" s="676"/>
      <c r="Z24" s="624"/>
      <c r="AA24" s="677"/>
      <c r="AB24" s="622"/>
      <c r="AC24" s="676"/>
      <c r="AD24" s="624"/>
      <c r="AE24" s="677"/>
      <c r="AF24" s="622"/>
      <c r="AG24" s="676"/>
      <c r="AH24" s="624"/>
      <c r="AI24" s="677"/>
      <c r="AJ24" s="622"/>
      <c r="AK24" s="676"/>
      <c r="AL24" s="624"/>
      <c r="AM24" s="677"/>
      <c r="AN24" s="622"/>
      <c r="AO24" s="676"/>
      <c r="AP24" s="624"/>
      <c r="AQ24" s="677"/>
      <c r="AR24" s="622"/>
      <c r="AS24" s="676"/>
      <c r="AT24" s="624"/>
      <c r="AU24" s="677"/>
      <c r="AV24" s="622"/>
      <c r="AW24" s="676"/>
      <c r="AX24" s="624"/>
      <c r="AY24" s="677"/>
      <c r="AZ24" s="622"/>
      <c r="BA24" s="676"/>
      <c r="BB24" s="624"/>
      <c r="BC24" s="677"/>
      <c r="BD24" s="622"/>
      <c r="BE24" s="676"/>
      <c r="BF24" s="624"/>
      <c r="BG24" s="677"/>
      <c r="BH24" s="622"/>
      <c r="BI24" s="676"/>
      <c r="BJ24" s="624"/>
      <c r="BK24" s="677"/>
      <c r="BL24" s="622"/>
    </row>
    <row r="25" spans="2:64" ht="23.1" customHeight="1" x14ac:dyDescent="0.3">
      <c r="B25" s="721" t="str">
        <f>IF(V5="","",IF(ISERROR(B24+1),,(B24+1)))</f>
        <v/>
      </c>
      <c r="C25" s="722"/>
      <c r="D25" s="3" t="str">
        <f t="shared" si="0"/>
        <v/>
      </c>
      <c r="E25" s="676"/>
      <c r="F25" s="624"/>
      <c r="G25" s="677"/>
      <c r="H25" s="622"/>
      <c r="I25" s="676"/>
      <c r="J25" s="624"/>
      <c r="K25" s="677"/>
      <c r="L25" s="622"/>
      <c r="M25" s="676"/>
      <c r="N25" s="624"/>
      <c r="O25" s="677"/>
      <c r="P25" s="622"/>
      <c r="Q25" s="676"/>
      <c r="R25" s="624"/>
      <c r="S25" s="677"/>
      <c r="T25" s="622"/>
      <c r="U25" s="676"/>
      <c r="V25" s="624"/>
      <c r="W25" s="677"/>
      <c r="X25" s="622"/>
      <c r="Y25" s="676"/>
      <c r="Z25" s="624"/>
      <c r="AA25" s="677"/>
      <c r="AB25" s="622"/>
      <c r="AC25" s="676"/>
      <c r="AD25" s="624"/>
      <c r="AE25" s="677"/>
      <c r="AF25" s="622"/>
      <c r="AG25" s="676"/>
      <c r="AH25" s="624"/>
      <c r="AI25" s="677"/>
      <c r="AJ25" s="622"/>
      <c r="AK25" s="676"/>
      <c r="AL25" s="624"/>
      <c r="AM25" s="677"/>
      <c r="AN25" s="622"/>
      <c r="AO25" s="676"/>
      <c r="AP25" s="624"/>
      <c r="AQ25" s="677"/>
      <c r="AR25" s="622"/>
      <c r="AS25" s="676"/>
      <c r="AT25" s="624"/>
      <c r="AU25" s="677"/>
      <c r="AV25" s="622"/>
      <c r="AW25" s="676"/>
      <c r="AX25" s="624"/>
      <c r="AY25" s="677"/>
      <c r="AZ25" s="622"/>
      <c r="BA25" s="676"/>
      <c r="BB25" s="624"/>
      <c r="BC25" s="677"/>
      <c r="BD25" s="622"/>
      <c r="BE25" s="676"/>
      <c r="BF25" s="624"/>
      <c r="BG25" s="677"/>
      <c r="BH25" s="622"/>
      <c r="BI25" s="676"/>
      <c r="BJ25" s="624"/>
      <c r="BK25" s="677"/>
      <c r="BL25" s="622"/>
    </row>
    <row r="26" spans="2:64" ht="23.1" customHeight="1" x14ac:dyDescent="0.3">
      <c r="B26" s="721" t="str">
        <f>IF(V5="","",IF(ISERROR(B25+1),,(B25+1)))</f>
        <v/>
      </c>
      <c r="C26" s="722"/>
      <c r="D26" s="3" t="str">
        <f t="shared" si="0"/>
        <v/>
      </c>
      <c r="E26" s="676"/>
      <c r="F26" s="624"/>
      <c r="G26" s="677"/>
      <c r="H26" s="622"/>
      <c r="I26" s="676"/>
      <c r="J26" s="624"/>
      <c r="K26" s="677"/>
      <c r="L26" s="622"/>
      <c r="M26" s="676"/>
      <c r="N26" s="624"/>
      <c r="O26" s="677"/>
      <c r="P26" s="622"/>
      <c r="Q26" s="676"/>
      <c r="R26" s="624"/>
      <c r="S26" s="677"/>
      <c r="T26" s="622"/>
      <c r="U26" s="676"/>
      <c r="V26" s="624"/>
      <c r="W26" s="677"/>
      <c r="X26" s="622"/>
      <c r="Y26" s="676"/>
      <c r="Z26" s="624"/>
      <c r="AA26" s="677"/>
      <c r="AB26" s="622"/>
      <c r="AC26" s="676"/>
      <c r="AD26" s="624"/>
      <c r="AE26" s="677"/>
      <c r="AF26" s="622"/>
      <c r="AG26" s="676"/>
      <c r="AH26" s="624"/>
      <c r="AI26" s="677"/>
      <c r="AJ26" s="622"/>
      <c r="AK26" s="676"/>
      <c r="AL26" s="624"/>
      <c r="AM26" s="677"/>
      <c r="AN26" s="622"/>
      <c r="AO26" s="676"/>
      <c r="AP26" s="624"/>
      <c r="AQ26" s="677"/>
      <c r="AR26" s="622"/>
      <c r="AS26" s="676"/>
      <c r="AT26" s="624"/>
      <c r="AU26" s="677"/>
      <c r="AV26" s="622"/>
      <c r="AW26" s="676"/>
      <c r="AX26" s="624"/>
      <c r="AY26" s="677"/>
      <c r="AZ26" s="622"/>
      <c r="BA26" s="676"/>
      <c r="BB26" s="624"/>
      <c r="BC26" s="677"/>
      <c r="BD26" s="622"/>
      <c r="BE26" s="676"/>
      <c r="BF26" s="624"/>
      <c r="BG26" s="677"/>
      <c r="BH26" s="622"/>
      <c r="BI26" s="676"/>
      <c r="BJ26" s="624"/>
      <c r="BK26" s="677"/>
      <c r="BL26" s="622"/>
    </row>
    <row r="27" spans="2:64" ht="23.1" customHeight="1" x14ac:dyDescent="0.3">
      <c r="B27" s="721" t="str">
        <f>IF(V5="","",IF(ISERROR(B26+1),,(B26+1)))</f>
        <v/>
      </c>
      <c r="C27" s="722"/>
      <c r="D27" s="3" t="str">
        <f t="shared" si="0"/>
        <v/>
      </c>
      <c r="E27" s="676"/>
      <c r="F27" s="624"/>
      <c r="G27" s="677"/>
      <c r="H27" s="622"/>
      <c r="I27" s="676"/>
      <c r="J27" s="624"/>
      <c r="K27" s="677"/>
      <c r="L27" s="622"/>
      <c r="M27" s="676"/>
      <c r="N27" s="624"/>
      <c r="O27" s="677"/>
      <c r="P27" s="622"/>
      <c r="Q27" s="676"/>
      <c r="R27" s="624"/>
      <c r="S27" s="677"/>
      <c r="T27" s="622"/>
      <c r="U27" s="676"/>
      <c r="V27" s="624"/>
      <c r="W27" s="677"/>
      <c r="X27" s="622"/>
      <c r="Y27" s="676"/>
      <c r="Z27" s="624"/>
      <c r="AA27" s="677"/>
      <c r="AB27" s="622"/>
      <c r="AC27" s="676"/>
      <c r="AD27" s="624"/>
      <c r="AE27" s="677"/>
      <c r="AF27" s="622"/>
      <c r="AG27" s="676"/>
      <c r="AH27" s="624"/>
      <c r="AI27" s="677"/>
      <c r="AJ27" s="622"/>
      <c r="AK27" s="676"/>
      <c r="AL27" s="624"/>
      <c r="AM27" s="677"/>
      <c r="AN27" s="622"/>
      <c r="AO27" s="676"/>
      <c r="AP27" s="624"/>
      <c r="AQ27" s="677"/>
      <c r="AR27" s="622"/>
      <c r="AS27" s="676"/>
      <c r="AT27" s="624"/>
      <c r="AU27" s="677"/>
      <c r="AV27" s="622"/>
      <c r="AW27" s="676"/>
      <c r="AX27" s="624"/>
      <c r="AY27" s="677"/>
      <c r="AZ27" s="622"/>
      <c r="BA27" s="676"/>
      <c r="BB27" s="624"/>
      <c r="BC27" s="677"/>
      <c r="BD27" s="622"/>
      <c r="BE27" s="676"/>
      <c r="BF27" s="624"/>
      <c r="BG27" s="677"/>
      <c r="BH27" s="622"/>
      <c r="BI27" s="805"/>
      <c r="BJ27" s="806"/>
      <c r="BK27" s="807"/>
      <c r="BL27" s="808"/>
    </row>
    <row r="28" spans="2:64" ht="23.1" customHeight="1" x14ac:dyDescent="0.3">
      <c r="B28" s="721" t="str">
        <f>IF(V5="","",IF(ISERROR(B27+1),,(B27+1)))</f>
        <v/>
      </c>
      <c r="C28" s="722"/>
      <c r="D28" s="3" t="str">
        <f t="shared" si="0"/>
        <v/>
      </c>
      <c r="E28" s="676"/>
      <c r="F28" s="624"/>
      <c r="G28" s="677"/>
      <c r="H28" s="622"/>
      <c r="I28" s="676"/>
      <c r="J28" s="624"/>
      <c r="K28" s="677"/>
      <c r="L28" s="622"/>
      <c r="M28" s="676"/>
      <c r="N28" s="624"/>
      <c r="O28" s="677"/>
      <c r="P28" s="622"/>
      <c r="Q28" s="676"/>
      <c r="R28" s="624"/>
      <c r="S28" s="677"/>
      <c r="T28" s="622"/>
      <c r="U28" s="676"/>
      <c r="V28" s="624"/>
      <c r="W28" s="677"/>
      <c r="X28" s="622"/>
      <c r="Y28" s="676"/>
      <c r="Z28" s="624"/>
      <c r="AA28" s="677"/>
      <c r="AB28" s="622"/>
      <c r="AC28" s="676"/>
      <c r="AD28" s="624"/>
      <c r="AE28" s="677"/>
      <c r="AF28" s="622"/>
      <c r="AG28" s="676"/>
      <c r="AH28" s="624"/>
      <c r="AI28" s="677"/>
      <c r="AJ28" s="622"/>
      <c r="AK28" s="676"/>
      <c r="AL28" s="624"/>
      <c r="AM28" s="677"/>
      <c r="AN28" s="622"/>
      <c r="AO28" s="676"/>
      <c r="AP28" s="624"/>
      <c r="AQ28" s="677"/>
      <c r="AR28" s="622"/>
      <c r="AS28" s="676"/>
      <c r="AT28" s="624"/>
      <c r="AU28" s="677"/>
      <c r="AV28" s="622"/>
      <c r="AW28" s="676"/>
      <c r="AX28" s="624"/>
      <c r="AY28" s="677"/>
      <c r="AZ28" s="622"/>
      <c r="BA28" s="676"/>
      <c r="BB28" s="624"/>
      <c r="BC28" s="677"/>
      <c r="BD28" s="622"/>
      <c r="BE28" s="676"/>
      <c r="BF28" s="624"/>
      <c r="BG28" s="677"/>
      <c r="BH28" s="622"/>
      <c r="BI28" s="805"/>
      <c r="BJ28" s="806"/>
      <c r="BK28" s="807"/>
      <c r="BL28" s="808"/>
    </row>
    <row r="29" spans="2:64" ht="23.1" customHeight="1" x14ac:dyDescent="0.3">
      <c r="B29" s="721" t="str">
        <f>IF(V5="","",IF(ISERROR(B28+1),,(B28+1)))</f>
        <v/>
      </c>
      <c r="C29" s="722"/>
      <c r="D29" s="3" t="str">
        <f t="shared" si="0"/>
        <v/>
      </c>
      <c r="E29" s="676"/>
      <c r="F29" s="624"/>
      <c r="G29" s="677"/>
      <c r="H29" s="622"/>
      <c r="I29" s="676"/>
      <c r="J29" s="624"/>
      <c r="K29" s="677"/>
      <c r="L29" s="622"/>
      <c r="M29" s="676"/>
      <c r="N29" s="624"/>
      <c r="O29" s="677"/>
      <c r="P29" s="622"/>
      <c r="Q29" s="676"/>
      <c r="R29" s="624"/>
      <c r="S29" s="677"/>
      <c r="T29" s="622"/>
      <c r="U29" s="676"/>
      <c r="V29" s="624"/>
      <c r="W29" s="677"/>
      <c r="X29" s="622"/>
      <c r="Y29" s="676"/>
      <c r="Z29" s="624"/>
      <c r="AA29" s="677"/>
      <c r="AB29" s="622"/>
      <c r="AC29" s="676"/>
      <c r="AD29" s="624"/>
      <c r="AE29" s="677"/>
      <c r="AF29" s="622"/>
      <c r="AG29" s="676"/>
      <c r="AH29" s="624"/>
      <c r="AI29" s="677"/>
      <c r="AJ29" s="622"/>
      <c r="AK29" s="676"/>
      <c r="AL29" s="624"/>
      <c r="AM29" s="677"/>
      <c r="AN29" s="622"/>
      <c r="AO29" s="676"/>
      <c r="AP29" s="624"/>
      <c r="AQ29" s="677"/>
      <c r="AR29" s="622"/>
      <c r="AS29" s="676"/>
      <c r="AT29" s="624"/>
      <c r="AU29" s="677"/>
      <c r="AV29" s="622"/>
      <c r="AW29" s="676"/>
      <c r="AX29" s="624"/>
      <c r="AY29" s="677"/>
      <c r="AZ29" s="622"/>
      <c r="BA29" s="676"/>
      <c r="BB29" s="624"/>
      <c r="BC29" s="677"/>
      <c r="BD29" s="622"/>
      <c r="BE29" s="676"/>
      <c r="BF29" s="624"/>
      <c r="BG29" s="677"/>
      <c r="BH29" s="622"/>
      <c r="BI29" s="805"/>
      <c r="BJ29" s="806"/>
      <c r="BK29" s="807"/>
      <c r="BL29" s="808"/>
    </row>
    <row r="30" spans="2:64" ht="23.1" customHeight="1" x14ac:dyDescent="0.3">
      <c r="B30" s="721" t="str">
        <f>IF(V5="","",IF(ISERROR(B29+1),,(B29+1)))</f>
        <v/>
      </c>
      <c r="C30" s="722"/>
      <c r="D30" s="3" t="str">
        <f t="shared" si="0"/>
        <v/>
      </c>
      <c r="E30" s="676"/>
      <c r="F30" s="624"/>
      <c r="G30" s="677"/>
      <c r="H30" s="622"/>
      <c r="I30" s="676"/>
      <c r="J30" s="624"/>
      <c r="K30" s="677"/>
      <c r="L30" s="622"/>
      <c r="M30" s="676"/>
      <c r="N30" s="624"/>
      <c r="O30" s="677"/>
      <c r="P30" s="622"/>
      <c r="Q30" s="676"/>
      <c r="R30" s="624"/>
      <c r="S30" s="677"/>
      <c r="T30" s="622"/>
      <c r="U30" s="676"/>
      <c r="V30" s="624"/>
      <c r="W30" s="677"/>
      <c r="X30" s="622"/>
      <c r="Y30" s="676"/>
      <c r="Z30" s="624"/>
      <c r="AA30" s="677"/>
      <c r="AB30" s="622"/>
      <c r="AC30" s="676"/>
      <c r="AD30" s="624"/>
      <c r="AE30" s="677"/>
      <c r="AF30" s="622"/>
      <c r="AG30" s="676"/>
      <c r="AH30" s="624"/>
      <c r="AI30" s="677"/>
      <c r="AJ30" s="622"/>
      <c r="AK30" s="676"/>
      <c r="AL30" s="624"/>
      <c r="AM30" s="677"/>
      <c r="AN30" s="622"/>
      <c r="AO30" s="676"/>
      <c r="AP30" s="624"/>
      <c r="AQ30" s="677"/>
      <c r="AR30" s="622"/>
      <c r="AS30" s="676"/>
      <c r="AT30" s="624"/>
      <c r="AU30" s="677"/>
      <c r="AV30" s="622"/>
      <c r="AW30" s="676"/>
      <c r="AX30" s="624"/>
      <c r="AY30" s="677"/>
      <c r="AZ30" s="622"/>
      <c r="BA30" s="676"/>
      <c r="BB30" s="624"/>
      <c r="BC30" s="677"/>
      <c r="BD30" s="622"/>
      <c r="BE30" s="676"/>
      <c r="BF30" s="624"/>
      <c r="BG30" s="677"/>
      <c r="BH30" s="622"/>
      <c r="BI30" s="805"/>
      <c r="BJ30" s="806"/>
      <c r="BK30" s="807"/>
      <c r="BL30" s="808"/>
    </row>
    <row r="31" spans="2:64" ht="23.1" customHeight="1" x14ac:dyDescent="0.3">
      <c r="B31" s="721" t="str">
        <f>IF(V5="","",IF(ISERROR(B30+1),,(B30+1)))</f>
        <v/>
      </c>
      <c r="C31" s="722"/>
      <c r="D31" s="3" t="str">
        <f t="shared" si="0"/>
        <v/>
      </c>
      <c r="E31" s="676"/>
      <c r="F31" s="624"/>
      <c r="G31" s="677"/>
      <c r="H31" s="622"/>
      <c r="I31" s="676"/>
      <c r="J31" s="624"/>
      <c r="K31" s="677"/>
      <c r="L31" s="622"/>
      <c r="M31" s="676"/>
      <c r="N31" s="624"/>
      <c r="O31" s="677"/>
      <c r="P31" s="622"/>
      <c r="Q31" s="676"/>
      <c r="R31" s="624"/>
      <c r="S31" s="677"/>
      <c r="T31" s="622"/>
      <c r="U31" s="676"/>
      <c r="V31" s="624"/>
      <c r="W31" s="677"/>
      <c r="X31" s="622"/>
      <c r="Y31" s="676"/>
      <c r="Z31" s="624"/>
      <c r="AA31" s="677"/>
      <c r="AB31" s="622"/>
      <c r="AC31" s="676"/>
      <c r="AD31" s="624"/>
      <c r="AE31" s="677"/>
      <c r="AF31" s="622"/>
      <c r="AG31" s="676"/>
      <c r="AH31" s="624"/>
      <c r="AI31" s="677"/>
      <c r="AJ31" s="622"/>
      <c r="AK31" s="676"/>
      <c r="AL31" s="624"/>
      <c r="AM31" s="677"/>
      <c r="AN31" s="622"/>
      <c r="AO31" s="676"/>
      <c r="AP31" s="624"/>
      <c r="AQ31" s="677"/>
      <c r="AR31" s="622"/>
      <c r="AS31" s="676"/>
      <c r="AT31" s="624"/>
      <c r="AU31" s="677"/>
      <c r="AV31" s="622"/>
      <c r="AW31" s="676"/>
      <c r="AX31" s="624"/>
      <c r="AY31" s="677"/>
      <c r="AZ31" s="622"/>
      <c r="BA31" s="676"/>
      <c r="BB31" s="624"/>
      <c r="BC31" s="677"/>
      <c r="BD31" s="622"/>
      <c r="BE31" s="676"/>
      <c r="BF31" s="624"/>
      <c r="BG31" s="677"/>
      <c r="BH31" s="622"/>
      <c r="BI31" s="805"/>
      <c r="BJ31" s="806"/>
      <c r="BK31" s="807"/>
      <c r="BL31" s="808"/>
    </row>
    <row r="32" spans="2:64" ht="23.1" customHeight="1" x14ac:dyDescent="0.3">
      <c r="B32" s="721" t="str">
        <f>IF(V5="","",IF(ISERROR(B31+1),,(B31+1)))</f>
        <v/>
      </c>
      <c r="C32" s="722"/>
      <c r="D32" s="3" t="str">
        <f t="shared" si="0"/>
        <v/>
      </c>
      <c r="E32" s="676"/>
      <c r="F32" s="624"/>
      <c r="G32" s="677"/>
      <c r="H32" s="622"/>
      <c r="I32" s="676"/>
      <c r="J32" s="624"/>
      <c r="K32" s="677"/>
      <c r="L32" s="622"/>
      <c r="M32" s="676"/>
      <c r="N32" s="624"/>
      <c r="O32" s="677"/>
      <c r="P32" s="622"/>
      <c r="Q32" s="676"/>
      <c r="R32" s="624"/>
      <c r="S32" s="677"/>
      <c r="T32" s="622"/>
      <c r="U32" s="676"/>
      <c r="V32" s="624"/>
      <c r="W32" s="677"/>
      <c r="X32" s="622"/>
      <c r="Y32" s="676"/>
      <c r="Z32" s="624"/>
      <c r="AA32" s="677"/>
      <c r="AB32" s="622"/>
      <c r="AC32" s="676"/>
      <c r="AD32" s="624"/>
      <c r="AE32" s="677"/>
      <c r="AF32" s="622"/>
      <c r="AG32" s="676"/>
      <c r="AH32" s="624"/>
      <c r="AI32" s="677"/>
      <c r="AJ32" s="622"/>
      <c r="AK32" s="676"/>
      <c r="AL32" s="624"/>
      <c r="AM32" s="677"/>
      <c r="AN32" s="622"/>
      <c r="AO32" s="676"/>
      <c r="AP32" s="624"/>
      <c r="AQ32" s="677"/>
      <c r="AR32" s="622"/>
      <c r="AS32" s="676"/>
      <c r="AT32" s="624"/>
      <c r="AU32" s="677"/>
      <c r="AV32" s="622"/>
      <c r="AW32" s="676"/>
      <c r="AX32" s="624"/>
      <c r="AY32" s="677"/>
      <c r="AZ32" s="622"/>
      <c r="BA32" s="676"/>
      <c r="BB32" s="624"/>
      <c r="BC32" s="677"/>
      <c r="BD32" s="622"/>
      <c r="BE32" s="676"/>
      <c r="BF32" s="624"/>
      <c r="BG32" s="677"/>
      <c r="BH32" s="622"/>
      <c r="BI32" s="805"/>
      <c r="BJ32" s="806"/>
      <c r="BK32" s="807"/>
      <c r="BL32" s="808"/>
    </row>
    <row r="33" spans="2:64" ht="23.1" customHeight="1" x14ac:dyDescent="0.3">
      <c r="B33" s="721" t="str">
        <f>IF(V5="","",IF(ISERROR(B32+1),,(B32+1)))</f>
        <v/>
      </c>
      <c r="C33" s="722"/>
      <c r="D33" s="3" t="str">
        <f t="shared" si="0"/>
        <v/>
      </c>
      <c r="E33" s="676"/>
      <c r="F33" s="624"/>
      <c r="G33" s="677"/>
      <c r="H33" s="622"/>
      <c r="I33" s="676"/>
      <c r="J33" s="624"/>
      <c r="K33" s="677"/>
      <c r="L33" s="622"/>
      <c r="M33" s="676"/>
      <c r="N33" s="624"/>
      <c r="O33" s="677"/>
      <c r="P33" s="622"/>
      <c r="Q33" s="676"/>
      <c r="R33" s="624"/>
      <c r="S33" s="677"/>
      <c r="T33" s="622"/>
      <c r="U33" s="676"/>
      <c r="V33" s="624"/>
      <c r="W33" s="677"/>
      <c r="X33" s="622"/>
      <c r="Y33" s="676"/>
      <c r="Z33" s="624"/>
      <c r="AA33" s="677"/>
      <c r="AB33" s="622"/>
      <c r="AC33" s="676"/>
      <c r="AD33" s="624"/>
      <c r="AE33" s="677"/>
      <c r="AF33" s="622"/>
      <c r="AG33" s="676"/>
      <c r="AH33" s="624"/>
      <c r="AI33" s="677"/>
      <c r="AJ33" s="622"/>
      <c r="AK33" s="676"/>
      <c r="AL33" s="624"/>
      <c r="AM33" s="677"/>
      <c r="AN33" s="622"/>
      <c r="AO33" s="676"/>
      <c r="AP33" s="624"/>
      <c r="AQ33" s="677"/>
      <c r="AR33" s="622"/>
      <c r="AS33" s="676"/>
      <c r="AT33" s="624"/>
      <c r="AU33" s="677"/>
      <c r="AV33" s="622"/>
      <c r="AW33" s="676"/>
      <c r="AX33" s="624"/>
      <c r="AY33" s="677"/>
      <c r="AZ33" s="622"/>
      <c r="BA33" s="676"/>
      <c r="BB33" s="624"/>
      <c r="BC33" s="677"/>
      <c r="BD33" s="622"/>
      <c r="BE33" s="676"/>
      <c r="BF33" s="624"/>
      <c r="BG33" s="677"/>
      <c r="BH33" s="622"/>
      <c r="BI33" s="805"/>
      <c r="BJ33" s="806"/>
      <c r="BK33" s="807"/>
      <c r="BL33" s="808"/>
    </row>
    <row r="34" spans="2:64" ht="23.1" customHeight="1" x14ac:dyDescent="0.3">
      <c r="B34" s="721" t="str">
        <f>IF(V5="","",IF(ISERROR(B33+1),,(B33+1)))</f>
        <v/>
      </c>
      <c r="C34" s="722"/>
      <c r="D34" s="3" t="str">
        <f t="shared" si="0"/>
        <v/>
      </c>
      <c r="E34" s="676"/>
      <c r="F34" s="624"/>
      <c r="G34" s="677"/>
      <c r="H34" s="622"/>
      <c r="I34" s="676"/>
      <c r="J34" s="624"/>
      <c r="K34" s="677"/>
      <c r="L34" s="622"/>
      <c r="M34" s="676"/>
      <c r="N34" s="624"/>
      <c r="O34" s="677"/>
      <c r="P34" s="622"/>
      <c r="Q34" s="676"/>
      <c r="R34" s="624"/>
      <c r="S34" s="677"/>
      <c r="T34" s="622"/>
      <c r="U34" s="676"/>
      <c r="V34" s="624"/>
      <c r="W34" s="677"/>
      <c r="X34" s="622"/>
      <c r="Y34" s="676"/>
      <c r="Z34" s="624"/>
      <c r="AA34" s="677"/>
      <c r="AB34" s="622"/>
      <c r="AC34" s="676"/>
      <c r="AD34" s="624"/>
      <c r="AE34" s="677"/>
      <c r="AF34" s="622"/>
      <c r="AG34" s="676"/>
      <c r="AH34" s="624"/>
      <c r="AI34" s="677"/>
      <c r="AJ34" s="622"/>
      <c r="AK34" s="676"/>
      <c r="AL34" s="624"/>
      <c r="AM34" s="677"/>
      <c r="AN34" s="622"/>
      <c r="AO34" s="676"/>
      <c r="AP34" s="624"/>
      <c r="AQ34" s="677"/>
      <c r="AR34" s="622"/>
      <c r="AS34" s="620"/>
      <c r="AT34" s="676"/>
      <c r="AU34" s="677"/>
      <c r="AV34" s="622"/>
      <c r="AW34" s="676"/>
      <c r="AX34" s="624"/>
      <c r="AY34" s="677"/>
      <c r="AZ34" s="622"/>
      <c r="BA34" s="676"/>
      <c r="BB34" s="624"/>
      <c r="BC34" s="677"/>
      <c r="BD34" s="622"/>
      <c r="BE34" s="676"/>
      <c r="BF34" s="624"/>
      <c r="BG34" s="677"/>
      <c r="BH34" s="622"/>
      <c r="BI34" s="805"/>
      <c r="BJ34" s="806"/>
      <c r="BK34" s="807"/>
      <c r="BL34" s="808"/>
    </row>
    <row r="35" spans="2:64" ht="23.1" customHeight="1" x14ac:dyDescent="0.3">
      <c r="B35" s="721" t="str">
        <f>IF(V5="","",IF(ISERROR(B34+1),,(B34+1)))</f>
        <v/>
      </c>
      <c r="C35" s="722"/>
      <c r="D35" s="3" t="str">
        <f t="shared" si="0"/>
        <v/>
      </c>
      <c r="E35" s="676"/>
      <c r="F35" s="624"/>
      <c r="G35" s="677"/>
      <c r="H35" s="622"/>
      <c r="I35" s="676"/>
      <c r="J35" s="624"/>
      <c r="K35" s="677"/>
      <c r="L35" s="622"/>
      <c r="M35" s="676"/>
      <c r="N35" s="624"/>
      <c r="O35" s="677"/>
      <c r="P35" s="622"/>
      <c r="Q35" s="676"/>
      <c r="R35" s="624"/>
      <c r="S35" s="677"/>
      <c r="T35" s="622"/>
      <c r="U35" s="676"/>
      <c r="V35" s="624"/>
      <c r="W35" s="677"/>
      <c r="X35" s="622"/>
      <c r="Y35" s="676"/>
      <c r="Z35" s="624"/>
      <c r="AA35" s="677"/>
      <c r="AB35" s="622"/>
      <c r="AC35" s="676"/>
      <c r="AD35" s="624"/>
      <c r="AE35" s="677"/>
      <c r="AF35" s="622"/>
      <c r="AG35" s="676"/>
      <c r="AH35" s="624"/>
      <c r="AI35" s="677"/>
      <c r="AJ35" s="622"/>
      <c r="AK35" s="676"/>
      <c r="AL35" s="624"/>
      <c r="AM35" s="677"/>
      <c r="AN35" s="622"/>
      <c r="AO35" s="676"/>
      <c r="AP35" s="624"/>
      <c r="AQ35" s="677"/>
      <c r="AR35" s="622"/>
      <c r="AS35" s="676"/>
      <c r="AT35" s="624"/>
      <c r="AU35" s="677"/>
      <c r="AV35" s="622"/>
      <c r="AW35" s="676"/>
      <c r="AX35" s="624"/>
      <c r="AY35" s="677"/>
      <c r="AZ35" s="622"/>
      <c r="BA35" s="676"/>
      <c r="BB35" s="624"/>
      <c r="BC35" s="677"/>
      <c r="BD35" s="622"/>
      <c r="BE35" s="676"/>
      <c r="BF35" s="624"/>
      <c r="BG35" s="677"/>
      <c r="BH35" s="622"/>
      <c r="BI35" s="805"/>
      <c r="BJ35" s="806"/>
      <c r="BK35" s="807"/>
      <c r="BL35" s="808"/>
    </row>
    <row r="36" spans="2:64" ht="23.1" customHeight="1" x14ac:dyDescent="0.3">
      <c r="B36" s="721" t="str">
        <f>IF(V5="","",IF(ISERROR(B35+1),,(B35+1)))</f>
        <v/>
      </c>
      <c r="C36" s="722"/>
      <c r="D36" s="3" t="str">
        <f t="shared" si="0"/>
        <v/>
      </c>
      <c r="E36" s="676"/>
      <c r="F36" s="624"/>
      <c r="G36" s="677"/>
      <c r="H36" s="622"/>
      <c r="I36" s="676"/>
      <c r="J36" s="624"/>
      <c r="K36" s="677"/>
      <c r="L36" s="622"/>
      <c r="M36" s="676"/>
      <c r="N36" s="624"/>
      <c r="O36" s="677"/>
      <c r="P36" s="622"/>
      <c r="Q36" s="676"/>
      <c r="R36" s="624"/>
      <c r="S36" s="677"/>
      <c r="T36" s="622"/>
      <c r="U36" s="676"/>
      <c r="V36" s="624"/>
      <c r="W36" s="677"/>
      <c r="X36" s="622"/>
      <c r="Y36" s="676"/>
      <c r="Z36" s="624"/>
      <c r="AA36" s="677"/>
      <c r="AB36" s="622"/>
      <c r="AC36" s="676"/>
      <c r="AD36" s="624"/>
      <c r="AE36" s="677"/>
      <c r="AF36" s="622"/>
      <c r="AG36" s="676"/>
      <c r="AH36" s="624"/>
      <c r="AI36" s="677"/>
      <c r="AJ36" s="622"/>
      <c r="AK36" s="676"/>
      <c r="AL36" s="624"/>
      <c r="AM36" s="677"/>
      <c r="AN36" s="622"/>
      <c r="AO36" s="676"/>
      <c r="AP36" s="624"/>
      <c r="AQ36" s="677"/>
      <c r="AR36" s="622"/>
      <c r="AS36" s="676"/>
      <c r="AT36" s="624"/>
      <c r="AU36" s="677"/>
      <c r="AV36" s="622"/>
      <c r="AW36" s="676"/>
      <c r="AX36" s="624"/>
      <c r="AY36" s="677"/>
      <c r="AZ36" s="622"/>
      <c r="BA36" s="676"/>
      <c r="BB36" s="624"/>
      <c r="BC36" s="677"/>
      <c r="BD36" s="622"/>
      <c r="BE36" s="676"/>
      <c r="BF36" s="624"/>
      <c r="BG36" s="677"/>
      <c r="BH36" s="622"/>
      <c r="BI36" s="805"/>
      <c r="BJ36" s="806"/>
      <c r="BK36" s="807"/>
      <c r="BL36" s="808"/>
    </row>
    <row r="37" spans="2:64" ht="23.1" customHeight="1" x14ac:dyDescent="0.3">
      <c r="B37" s="721" t="str">
        <f>IF(V5="","",IF(ISERROR(B36+1),,(B36+1)))</f>
        <v/>
      </c>
      <c r="C37" s="722"/>
      <c r="D37" s="3" t="str">
        <f t="shared" si="0"/>
        <v/>
      </c>
      <c r="E37" s="676"/>
      <c r="F37" s="624"/>
      <c r="G37" s="677"/>
      <c r="H37" s="622"/>
      <c r="I37" s="676"/>
      <c r="J37" s="624"/>
      <c r="K37" s="677"/>
      <c r="L37" s="622"/>
      <c r="M37" s="676"/>
      <c r="N37" s="624"/>
      <c r="O37" s="677"/>
      <c r="P37" s="622"/>
      <c r="Q37" s="676"/>
      <c r="R37" s="624"/>
      <c r="S37" s="677"/>
      <c r="T37" s="622"/>
      <c r="U37" s="676"/>
      <c r="V37" s="624"/>
      <c r="W37" s="677"/>
      <c r="X37" s="622"/>
      <c r="Y37" s="676"/>
      <c r="Z37" s="624"/>
      <c r="AA37" s="677"/>
      <c r="AB37" s="622"/>
      <c r="AC37" s="676"/>
      <c r="AD37" s="624"/>
      <c r="AE37" s="677"/>
      <c r="AF37" s="622"/>
      <c r="AG37" s="676"/>
      <c r="AH37" s="624"/>
      <c r="AI37" s="677"/>
      <c r="AJ37" s="622"/>
      <c r="AK37" s="676"/>
      <c r="AL37" s="624"/>
      <c r="AM37" s="677"/>
      <c r="AN37" s="622"/>
      <c r="AO37" s="676"/>
      <c r="AP37" s="624"/>
      <c r="AQ37" s="677"/>
      <c r="AR37" s="622"/>
      <c r="AS37" s="620"/>
      <c r="AT37" s="676"/>
      <c r="AU37" s="677"/>
      <c r="AV37" s="622"/>
      <c r="AW37" s="676"/>
      <c r="AX37" s="624"/>
      <c r="AY37" s="677"/>
      <c r="AZ37" s="622"/>
      <c r="BA37" s="676"/>
      <c r="BB37" s="624"/>
      <c r="BC37" s="677"/>
      <c r="BD37" s="622"/>
      <c r="BE37" s="676"/>
      <c r="BF37" s="624"/>
      <c r="BG37" s="677"/>
      <c r="BH37" s="622"/>
      <c r="BI37" s="805"/>
      <c r="BJ37" s="806"/>
      <c r="BK37" s="807"/>
      <c r="BL37" s="808"/>
    </row>
    <row r="38" spans="2:64" ht="23.1" customHeight="1" x14ac:dyDescent="0.3">
      <c r="B38" s="721" t="str">
        <f>IF(V5="","",IF(ISERROR(B37+1),,(B37+1)))</f>
        <v/>
      </c>
      <c r="C38" s="722"/>
      <c r="D38" s="3" t="str">
        <f t="shared" si="0"/>
        <v/>
      </c>
      <c r="E38" s="676"/>
      <c r="F38" s="624"/>
      <c r="G38" s="677"/>
      <c r="H38" s="622"/>
      <c r="I38" s="676"/>
      <c r="J38" s="624"/>
      <c r="K38" s="677"/>
      <c r="L38" s="622"/>
      <c r="M38" s="676"/>
      <c r="N38" s="624"/>
      <c r="O38" s="677"/>
      <c r="P38" s="622"/>
      <c r="Q38" s="676"/>
      <c r="R38" s="624"/>
      <c r="S38" s="677"/>
      <c r="T38" s="622"/>
      <c r="U38" s="676"/>
      <c r="V38" s="624"/>
      <c r="W38" s="677"/>
      <c r="X38" s="622"/>
      <c r="Y38" s="676"/>
      <c r="Z38" s="624"/>
      <c r="AA38" s="677"/>
      <c r="AB38" s="622"/>
      <c r="AC38" s="676"/>
      <c r="AD38" s="624"/>
      <c r="AE38" s="677"/>
      <c r="AF38" s="622"/>
      <c r="AG38" s="676"/>
      <c r="AH38" s="624"/>
      <c r="AI38" s="677"/>
      <c r="AJ38" s="622"/>
      <c r="AK38" s="676"/>
      <c r="AL38" s="624"/>
      <c r="AM38" s="677"/>
      <c r="AN38" s="622"/>
      <c r="AO38" s="676"/>
      <c r="AP38" s="624"/>
      <c r="AQ38" s="677"/>
      <c r="AR38" s="622"/>
      <c r="AS38" s="676"/>
      <c r="AT38" s="624"/>
      <c r="AU38" s="677"/>
      <c r="AV38" s="622"/>
      <c r="AW38" s="676"/>
      <c r="AX38" s="624"/>
      <c r="AY38" s="677"/>
      <c r="AZ38" s="622"/>
      <c r="BA38" s="676"/>
      <c r="BB38" s="624"/>
      <c r="BC38" s="677"/>
      <c r="BD38" s="622"/>
      <c r="BE38" s="676"/>
      <c r="BF38" s="624"/>
      <c r="BG38" s="677"/>
      <c r="BH38" s="622"/>
      <c r="BI38" s="805"/>
      <c r="BJ38" s="806"/>
      <c r="BK38" s="807"/>
      <c r="BL38" s="808"/>
    </row>
    <row r="39" spans="2:64" ht="23.1" customHeight="1" x14ac:dyDescent="0.3">
      <c r="B39" s="721" t="str">
        <f>IF(V5="","",IF(ISERROR(B38+1),,(B38+1)))</f>
        <v/>
      </c>
      <c r="C39" s="722"/>
      <c r="D39" s="3" t="str">
        <f t="shared" si="0"/>
        <v/>
      </c>
      <c r="E39" s="676"/>
      <c r="F39" s="624"/>
      <c r="G39" s="677"/>
      <c r="H39" s="622"/>
      <c r="I39" s="676"/>
      <c r="J39" s="624"/>
      <c r="K39" s="677"/>
      <c r="L39" s="622"/>
      <c r="M39" s="676"/>
      <c r="N39" s="624"/>
      <c r="O39" s="677"/>
      <c r="P39" s="622"/>
      <c r="Q39" s="676"/>
      <c r="R39" s="624"/>
      <c r="S39" s="677"/>
      <c r="T39" s="622"/>
      <c r="U39" s="676"/>
      <c r="V39" s="624"/>
      <c r="W39" s="677"/>
      <c r="X39" s="622"/>
      <c r="Y39" s="676"/>
      <c r="Z39" s="624"/>
      <c r="AA39" s="677"/>
      <c r="AB39" s="622"/>
      <c r="AC39" s="676"/>
      <c r="AD39" s="624"/>
      <c r="AE39" s="677"/>
      <c r="AF39" s="622"/>
      <c r="AG39" s="676"/>
      <c r="AH39" s="624"/>
      <c r="AI39" s="677"/>
      <c r="AJ39" s="622"/>
      <c r="AK39" s="676"/>
      <c r="AL39" s="624"/>
      <c r="AM39" s="677"/>
      <c r="AN39" s="622"/>
      <c r="AO39" s="676"/>
      <c r="AP39" s="624"/>
      <c r="AQ39" s="677"/>
      <c r="AR39" s="622"/>
      <c r="AS39" s="620"/>
      <c r="AT39" s="676"/>
      <c r="AU39" s="677"/>
      <c r="AV39" s="622"/>
      <c r="AW39" s="676"/>
      <c r="AX39" s="624"/>
      <c r="AY39" s="677"/>
      <c r="AZ39" s="622"/>
      <c r="BA39" s="676"/>
      <c r="BB39" s="624"/>
      <c r="BC39" s="677"/>
      <c r="BD39" s="622"/>
      <c r="BE39" s="676"/>
      <c r="BF39" s="624"/>
      <c r="BG39" s="677"/>
      <c r="BH39" s="622"/>
      <c r="BI39" s="805"/>
      <c r="BJ39" s="806"/>
      <c r="BK39" s="807"/>
      <c r="BL39" s="808"/>
    </row>
    <row r="40" spans="2:64" ht="23.1" customHeight="1" x14ac:dyDescent="0.3">
      <c r="B40" s="721" t="str">
        <f>IF(V5="","",IF(ISERROR(B39+1),,(B39+1)))</f>
        <v/>
      </c>
      <c r="C40" s="722"/>
      <c r="D40" s="3" t="str">
        <f t="shared" si="0"/>
        <v/>
      </c>
      <c r="E40" s="676"/>
      <c r="F40" s="624"/>
      <c r="G40" s="677"/>
      <c r="H40" s="622"/>
      <c r="I40" s="676"/>
      <c r="J40" s="624"/>
      <c r="K40" s="677"/>
      <c r="L40" s="622"/>
      <c r="M40" s="676"/>
      <c r="N40" s="624"/>
      <c r="O40" s="677"/>
      <c r="P40" s="622"/>
      <c r="Q40" s="676"/>
      <c r="R40" s="624"/>
      <c r="S40" s="677"/>
      <c r="T40" s="622"/>
      <c r="U40" s="676"/>
      <c r="V40" s="624"/>
      <c r="W40" s="677"/>
      <c r="X40" s="622"/>
      <c r="Y40" s="676"/>
      <c r="Z40" s="624"/>
      <c r="AA40" s="677"/>
      <c r="AB40" s="622"/>
      <c r="AC40" s="676"/>
      <c r="AD40" s="624"/>
      <c r="AE40" s="677"/>
      <c r="AF40" s="622"/>
      <c r="AG40" s="676"/>
      <c r="AH40" s="624"/>
      <c r="AI40" s="677"/>
      <c r="AJ40" s="622"/>
      <c r="AK40" s="676"/>
      <c r="AL40" s="624"/>
      <c r="AM40" s="677"/>
      <c r="AN40" s="622"/>
      <c r="AO40" s="676"/>
      <c r="AP40" s="624"/>
      <c r="AQ40" s="677"/>
      <c r="AR40" s="622"/>
      <c r="AS40" s="676"/>
      <c r="AT40" s="624"/>
      <c r="AU40" s="677"/>
      <c r="AV40" s="622"/>
      <c r="AW40" s="676"/>
      <c r="AX40" s="624"/>
      <c r="AY40" s="677"/>
      <c r="AZ40" s="622"/>
      <c r="BA40" s="676"/>
      <c r="BB40" s="624"/>
      <c r="BC40" s="677"/>
      <c r="BD40" s="622"/>
      <c r="BE40" s="676"/>
      <c r="BF40" s="624"/>
      <c r="BG40" s="677"/>
      <c r="BH40" s="622"/>
      <c r="BI40" s="805"/>
      <c r="BJ40" s="806"/>
      <c r="BK40" s="807"/>
      <c r="BL40" s="808"/>
    </row>
    <row r="41" spans="2:64" ht="23.1" customHeight="1" x14ac:dyDescent="0.3">
      <c r="B41" s="721" t="str">
        <f>IF(V5="","",IF(ISERROR(B40+1),,(B40+1)))</f>
        <v/>
      </c>
      <c r="C41" s="722"/>
      <c r="D41" s="3" t="str">
        <f t="shared" si="0"/>
        <v/>
      </c>
      <c r="E41" s="676"/>
      <c r="F41" s="624"/>
      <c r="G41" s="677"/>
      <c r="H41" s="622"/>
      <c r="I41" s="676"/>
      <c r="J41" s="624"/>
      <c r="K41" s="677"/>
      <c r="L41" s="622"/>
      <c r="M41" s="676"/>
      <c r="N41" s="624"/>
      <c r="O41" s="677"/>
      <c r="P41" s="622"/>
      <c r="Q41" s="676"/>
      <c r="R41" s="624"/>
      <c r="S41" s="677"/>
      <c r="T41" s="622"/>
      <c r="U41" s="676"/>
      <c r="V41" s="624"/>
      <c r="W41" s="677"/>
      <c r="X41" s="622"/>
      <c r="Y41" s="676"/>
      <c r="Z41" s="624"/>
      <c r="AA41" s="677"/>
      <c r="AB41" s="622"/>
      <c r="AC41" s="676"/>
      <c r="AD41" s="624"/>
      <c r="AE41" s="677"/>
      <c r="AF41" s="622"/>
      <c r="AG41" s="676"/>
      <c r="AH41" s="624"/>
      <c r="AI41" s="677"/>
      <c r="AJ41" s="622"/>
      <c r="AK41" s="676"/>
      <c r="AL41" s="624"/>
      <c r="AM41" s="677"/>
      <c r="AN41" s="622"/>
      <c r="AO41" s="676"/>
      <c r="AP41" s="624"/>
      <c r="AQ41" s="677"/>
      <c r="AR41" s="622"/>
      <c r="AS41" s="676"/>
      <c r="AT41" s="624"/>
      <c r="AU41" s="677"/>
      <c r="AV41" s="622"/>
      <c r="AW41" s="676"/>
      <c r="AX41" s="624"/>
      <c r="AY41" s="677"/>
      <c r="AZ41" s="622"/>
      <c r="BA41" s="676"/>
      <c r="BB41" s="624"/>
      <c r="BC41" s="677"/>
      <c r="BD41" s="622"/>
      <c r="BE41" s="676"/>
      <c r="BF41" s="624"/>
      <c r="BG41" s="677"/>
      <c r="BH41" s="622"/>
      <c r="BI41" s="805"/>
      <c r="BJ41" s="806"/>
      <c r="BK41" s="807"/>
      <c r="BL41" s="808"/>
    </row>
    <row r="42" spans="2:64" ht="23.1" customHeight="1" x14ac:dyDescent="0.3">
      <c r="B42" s="721" t="str">
        <f>IF(V5="","",IF(ISERROR(B41+1),,(B41+1)))</f>
        <v/>
      </c>
      <c r="C42" s="722"/>
      <c r="D42" s="3" t="str">
        <f t="shared" si="0"/>
        <v/>
      </c>
      <c r="E42" s="676"/>
      <c r="F42" s="624"/>
      <c r="G42" s="677"/>
      <c r="H42" s="622"/>
      <c r="I42" s="676"/>
      <c r="J42" s="624"/>
      <c r="K42" s="677"/>
      <c r="L42" s="622"/>
      <c r="M42" s="676"/>
      <c r="N42" s="624"/>
      <c r="O42" s="677"/>
      <c r="P42" s="622"/>
      <c r="Q42" s="676"/>
      <c r="R42" s="624"/>
      <c r="S42" s="677"/>
      <c r="T42" s="622"/>
      <c r="U42" s="676"/>
      <c r="V42" s="624"/>
      <c r="W42" s="677"/>
      <c r="X42" s="622"/>
      <c r="Y42" s="676"/>
      <c r="Z42" s="624"/>
      <c r="AA42" s="677"/>
      <c r="AB42" s="622"/>
      <c r="AC42" s="676"/>
      <c r="AD42" s="624"/>
      <c r="AE42" s="677"/>
      <c r="AF42" s="622"/>
      <c r="AG42" s="676"/>
      <c r="AH42" s="624"/>
      <c r="AI42" s="677"/>
      <c r="AJ42" s="622"/>
      <c r="AK42" s="676"/>
      <c r="AL42" s="624"/>
      <c r="AM42" s="677"/>
      <c r="AN42" s="622"/>
      <c r="AO42" s="676"/>
      <c r="AP42" s="624"/>
      <c r="AQ42" s="677"/>
      <c r="AR42" s="622"/>
      <c r="AS42" s="676"/>
      <c r="AT42" s="624"/>
      <c r="AU42" s="677"/>
      <c r="AV42" s="622"/>
      <c r="AW42" s="676"/>
      <c r="AX42" s="624"/>
      <c r="AY42" s="677"/>
      <c r="AZ42" s="622"/>
      <c r="BA42" s="676"/>
      <c r="BB42" s="624"/>
      <c r="BC42" s="677"/>
      <c r="BD42" s="622"/>
      <c r="BE42" s="676"/>
      <c r="BF42" s="624"/>
      <c r="BG42" s="677"/>
      <c r="BH42" s="622"/>
      <c r="BI42" s="805"/>
      <c r="BJ42" s="806"/>
      <c r="BK42" s="807"/>
      <c r="BL42" s="808"/>
    </row>
    <row r="43" spans="2:64" ht="23.1" customHeight="1" x14ac:dyDescent="0.3">
      <c r="B43" s="721" t="str">
        <f>IF(V5="","",IF(ISERROR(B42+1),,(B42+1)))</f>
        <v/>
      </c>
      <c r="C43" s="722"/>
      <c r="D43" s="3" t="str">
        <f t="shared" si="0"/>
        <v/>
      </c>
      <c r="E43" s="676"/>
      <c r="F43" s="624"/>
      <c r="G43" s="677"/>
      <c r="H43" s="622"/>
      <c r="I43" s="676"/>
      <c r="J43" s="624"/>
      <c r="K43" s="677"/>
      <c r="L43" s="622"/>
      <c r="M43" s="676"/>
      <c r="N43" s="624"/>
      <c r="O43" s="677"/>
      <c r="P43" s="622"/>
      <c r="Q43" s="676"/>
      <c r="R43" s="624"/>
      <c r="S43" s="677"/>
      <c r="T43" s="622"/>
      <c r="U43" s="676"/>
      <c r="V43" s="624"/>
      <c r="W43" s="677"/>
      <c r="X43" s="622"/>
      <c r="Y43" s="676"/>
      <c r="Z43" s="624"/>
      <c r="AA43" s="677"/>
      <c r="AB43" s="622"/>
      <c r="AC43" s="676"/>
      <c r="AD43" s="624"/>
      <c r="AE43" s="677"/>
      <c r="AF43" s="622"/>
      <c r="AG43" s="676"/>
      <c r="AH43" s="624"/>
      <c r="AI43" s="677"/>
      <c r="AJ43" s="622"/>
      <c r="AK43" s="676"/>
      <c r="AL43" s="624"/>
      <c r="AM43" s="677"/>
      <c r="AN43" s="622"/>
      <c r="AO43" s="676"/>
      <c r="AP43" s="624"/>
      <c r="AQ43" s="677"/>
      <c r="AR43" s="622"/>
      <c r="AS43" s="676"/>
      <c r="AT43" s="624"/>
      <c r="AU43" s="677"/>
      <c r="AV43" s="622"/>
      <c r="AW43" s="676"/>
      <c r="AX43" s="624"/>
      <c r="AY43" s="677"/>
      <c r="AZ43" s="622"/>
      <c r="BA43" s="676"/>
      <c r="BB43" s="624"/>
      <c r="BC43" s="677"/>
      <c r="BD43" s="622"/>
      <c r="BE43" s="676"/>
      <c r="BF43" s="624"/>
      <c r="BG43" s="677"/>
      <c r="BH43" s="622"/>
      <c r="BI43" s="805"/>
      <c r="BJ43" s="806"/>
      <c r="BK43" s="807"/>
      <c r="BL43" s="808"/>
    </row>
    <row r="44" spans="2:64" ht="23.1" customHeight="1" x14ac:dyDescent="0.3">
      <c r="B44" s="721" t="str">
        <f>IF(V5="","",IF(ISERROR(B43+1),,(B43+1)))</f>
        <v/>
      </c>
      <c r="C44" s="722"/>
      <c r="D44" s="3" t="str">
        <f t="shared" si="0"/>
        <v/>
      </c>
      <c r="E44" s="676"/>
      <c r="F44" s="624"/>
      <c r="G44" s="677"/>
      <c r="H44" s="622"/>
      <c r="I44" s="676"/>
      <c r="J44" s="624"/>
      <c r="K44" s="677"/>
      <c r="L44" s="622"/>
      <c r="M44" s="676"/>
      <c r="N44" s="624"/>
      <c r="O44" s="677"/>
      <c r="P44" s="622"/>
      <c r="Q44" s="676"/>
      <c r="R44" s="624"/>
      <c r="S44" s="677"/>
      <c r="T44" s="622"/>
      <c r="U44" s="676"/>
      <c r="V44" s="624"/>
      <c r="W44" s="677"/>
      <c r="X44" s="622"/>
      <c r="Y44" s="676"/>
      <c r="Z44" s="624"/>
      <c r="AA44" s="677"/>
      <c r="AB44" s="622"/>
      <c r="AC44" s="676"/>
      <c r="AD44" s="624"/>
      <c r="AE44" s="677"/>
      <c r="AF44" s="622"/>
      <c r="AG44" s="676"/>
      <c r="AH44" s="624"/>
      <c r="AI44" s="677"/>
      <c r="AJ44" s="622"/>
      <c r="AK44" s="676"/>
      <c r="AL44" s="624"/>
      <c r="AM44" s="677"/>
      <c r="AN44" s="622"/>
      <c r="AO44" s="676"/>
      <c r="AP44" s="624"/>
      <c r="AQ44" s="677"/>
      <c r="AR44" s="622"/>
      <c r="AS44" s="676"/>
      <c r="AT44" s="624"/>
      <c r="AU44" s="677"/>
      <c r="AV44" s="622"/>
      <c r="AW44" s="676"/>
      <c r="AX44" s="624"/>
      <c r="AY44" s="677"/>
      <c r="AZ44" s="622"/>
      <c r="BA44" s="676"/>
      <c r="BB44" s="624"/>
      <c r="BC44" s="677"/>
      <c r="BD44" s="622"/>
      <c r="BE44" s="676"/>
      <c r="BF44" s="624"/>
      <c r="BG44" s="677"/>
      <c r="BH44" s="622"/>
      <c r="BI44" s="805"/>
      <c r="BJ44" s="806"/>
      <c r="BK44" s="807"/>
      <c r="BL44" s="808"/>
    </row>
    <row r="45" spans="2:64" ht="23.1" customHeight="1" x14ac:dyDescent="0.3">
      <c r="B45" s="721" t="str">
        <f>IF(V5="","",IF(ISERROR(B44+1),,(B44+1)))</f>
        <v/>
      </c>
      <c r="C45" s="722"/>
      <c r="D45" s="3" t="str">
        <f t="shared" si="0"/>
        <v/>
      </c>
      <c r="E45" s="676"/>
      <c r="F45" s="624"/>
      <c r="G45" s="677"/>
      <c r="H45" s="622"/>
      <c r="I45" s="676"/>
      <c r="J45" s="624"/>
      <c r="K45" s="677"/>
      <c r="L45" s="622"/>
      <c r="M45" s="676"/>
      <c r="N45" s="624"/>
      <c r="O45" s="677"/>
      <c r="P45" s="622"/>
      <c r="Q45" s="676"/>
      <c r="R45" s="624"/>
      <c r="S45" s="677"/>
      <c r="T45" s="622"/>
      <c r="U45" s="676"/>
      <c r="V45" s="624"/>
      <c r="W45" s="677"/>
      <c r="X45" s="622"/>
      <c r="Y45" s="676"/>
      <c r="Z45" s="624"/>
      <c r="AA45" s="677"/>
      <c r="AB45" s="622"/>
      <c r="AC45" s="676"/>
      <c r="AD45" s="624"/>
      <c r="AE45" s="677"/>
      <c r="AF45" s="622"/>
      <c r="AG45" s="676"/>
      <c r="AH45" s="624"/>
      <c r="AI45" s="677"/>
      <c r="AJ45" s="622"/>
      <c r="AK45" s="676"/>
      <c r="AL45" s="624"/>
      <c r="AM45" s="677"/>
      <c r="AN45" s="622"/>
      <c r="AO45" s="676"/>
      <c r="AP45" s="624"/>
      <c r="AQ45" s="677"/>
      <c r="AR45" s="622"/>
      <c r="AS45" s="676"/>
      <c r="AT45" s="624"/>
      <c r="AU45" s="677"/>
      <c r="AV45" s="622"/>
      <c r="AW45" s="676"/>
      <c r="AX45" s="624"/>
      <c r="AY45" s="677"/>
      <c r="AZ45" s="622"/>
      <c r="BA45" s="676"/>
      <c r="BB45" s="624"/>
      <c r="BC45" s="677"/>
      <c r="BD45" s="622"/>
      <c r="BE45" s="676"/>
      <c r="BF45" s="624"/>
      <c r="BG45" s="677"/>
      <c r="BH45" s="622"/>
      <c r="BI45" s="805"/>
      <c r="BJ45" s="806"/>
      <c r="BK45" s="807"/>
      <c r="BL45" s="808"/>
    </row>
    <row r="47" spans="2:64" ht="23.1" customHeight="1" x14ac:dyDescent="0.3">
      <c r="B47" s="696" t="s">
        <v>83</v>
      </c>
      <c r="C47" s="696"/>
      <c r="D47" s="696"/>
      <c r="E47" s="349"/>
      <c r="F47" s="349"/>
      <c r="G47" s="349"/>
      <c r="I47" s="349"/>
      <c r="J47" s="349"/>
      <c r="K47" s="349"/>
      <c r="M47" s="349"/>
      <c r="N47" s="349"/>
      <c r="O47" s="349"/>
      <c r="Q47" s="349"/>
      <c r="R47" s="349"/>
      <c r="S47" s="349"/>
      <c r="U47" s="349"/>
      <c r="V47" s="349"/>
      <c r="W47" s="349"/>
      <c r="Y47" s="349"/>
      <c r="Z47" s="349"/>
      <c r="AA47" s="349"/>
      <c r="AC47" s="349"/>
      <c r="AD47" s="349"/>
      <c r="AE47" s="349"/>
      <c r="AG47" s="349"/>
      <c r="AH47" s="349"/>
      <c r="AI47" s="349"/>
      <c r="AK47" s="349"/>
      <c r="AL47" s="349"/>
      <c r="AM47" s="349"/>
      <c r="AO47" s="349"/>
      <c r="AP47" s="349"/>
      <c r="AQ47" s="349"/>
      <c r="AS47" s="349"/>
      <c r="AT47" s="349"/>
      <c r="AU47" s="349"/>
      <c r="AW47" s="349"/>
      <c r="AX47" s="349"/>
      <c r="AY47" s="349"/>
      <c r="BA47" s="349"/>
      <c r="BB47" s="349"/>
      <c r="BC47" s="349"/>
      <c r="BE47" s="349"/>
      <c r="BF47" s="349"/>
      <c r="BG47" s="349"/>
      <c r="BI47" s="349"/>
      <c r="BJ47" s="349"/>
      <c r="BK47" s="349"/>
    </row>
    <row r="48" spans="2:64" ht="23.1" customHeight="1" x14ac:dyDescent="0.3">
      <c r="B48" s="356" t="s">
        <v>0</v>
      </c>
      <c r="C48" s="712"/>
      <c r="D48" s="357"/>
      <c r="E48" s="672" t="s">
        <v>69</v>
      </c>
      <c r="F48" s="672"/>
      <c r="G48" s="672" t="s">
        <v>70</v>
      </c>
      <c r="H48" s="673"/>
      <c r="I48" s="672" t="s">
        <v>69</v>
      </c>
      <c r="J48" s="672"/>
      <c r="K48" s="672" t="s">
        <v>70</v>
      </c>
      <c r="L48" s="673"/>
      <c r="M48" s="672" t="s">
        <v>69</v>
      </c>
      <c r="N48" s="672"/>
      <c r="O48" s="672" t="s">
        <v>70</v>
      </c>
      <c r="P48" s="673"/>
      <c r="Q48" s="672" t="s">
        <v>69</v>
      </c>
      <c r="R48" s="672"/>
      <c r="S48" s="672" t="s">
        <v>70</v>
      </c>
      <c r="T48" s="673"/>
      <c r="U48" s="672" t="s">
        <v>69</v>
      </c>
      <c r="V48" s="672"/>
      <c r="W48" s="672" t="s">
        <v>70</v>
      </c>
      <c r="X48" s="673"/>
      <c r="Y48" s="672" t="s">
        <v>69</v>
      </c>
      <c r="Z48" s="672"/>
      <c r="AA48" s="672" t="s">
        <v>70</v>
      </c>
      <c r="AB48" s="673"/>
      <c r="AC48" s="672" t="s">
        <v>69</v>
      </c>
      <c r="AD48" s="672"/>
      <c r="AE48" s="672" t="s">
        <v>70</v>
      </c>
      <c r="AF48" s="673"/>
      <c r="AG48" s="672" t="s">
        <v>69</v>
      </c>
      <c r="AH48" s="672"/>
      <c r="AI48" s="672" t="s">
        <v>70</v>
      </c>
      <c r="AJ48" s="673"/>
      <c r="AK48" s="672" t="s">
        <v>69</v>
      </c>
      <c r="AL48" s="672"/>
      <c r="AM48" s="672" t="s">
        <v>70</v>
      </c>
      <c r="AN48" s="673"/>
      <c r="AO48" s="672" t="s">
        <v>69</v>
      </c>
      <c r="AP48" s="672"/>
      <c r="AQ48" s="672" t="s">
        <v>70</v>
      </c>
      <c r="AR48" s="673"/>
      <c r="AS48" s="672" t="s">
        <v>69</v>
      </c>
      <c r="AT48" s="672"/>
      <c r="AU48" s="672" t="s">
        <v>70</v>
      </c>
      <c r="AV48" s="673"/>
      <c r="AW48" s="672" t="s">
        <v>69</v>
      </c>
      <c r="AX48" s="672"/>
      <c r="AY48" s="672" t="s">
        <v>70</v>
      </c>
      <c r="AZ48" s="673"/>
      <c r="BA48" s="672" t="s">
        <v>69</v>
      </c>
      <c r="BB48" s="672"/>
      <c r="BC48" s="672" t="s">
        <v>70</v>
      </c>
      <c r="BD48" s="673"/>
      <c r="BE48" s="672" t="s">
        <v>69</v>
      </c>
      <c r="BF48" s="672"/>
      <c r="BG48" s="672" t="s">
        <v>70</v>
      </c>
      <c r="BH48" s="673"/>
      <c r="BI48" s="672" t="s">
        <v>69</v>
      </c>
      <c r="BJ48" s="672"/>
      <c r="BK48" s="672" t="s">
        <v>70</v>
      </c>
      <c r="BL48" s="673"/>
    </row>
    <row r="49" spans="2:68" s="112" customFormat="1" ht="23.1" customHeight="1" x14ac:dyDescent="0.3">
      <c r="B49" s="812" t="s">
        <v>71</v>
      </c>
      <c r="C49" s="813"/>
      <c r="D49" s="844"/>
      <c r="E49" s="800">
        <f>G49/1.1</f>
        <v>0</v>
      </c>
      <c r="F49" s="671"/>
      <c r="G49" s="668"/>
      <c r="H49" s="669"/>
      <c r="I49" s="800">
        <f>K49/1.1</f>
        <v>0</v>
      </c>
      <c r="J49" s="671"/>
      <c r="K49" s="668"/>
      <c r="L49" s="669"/>
      <c r="M49" s="800">
        <f>O49/1.1</f>
        <v>0</v>
      </c>
      <c r="N49" s="671"/>
      <c r="O49" s="668"/>
      <c r="P49" s="669"/>
      <c r="Q49" s="800">
        <f>S49/1.1</f>
        <v>0</v>
      </c>
      <c r="R49" s="671"/>
      <c r="S49" s="668"/>
      <c r="T49" s="669"/>
      <c r="U49" s="800">
        <f>W49/1.1</f>
        <v>0</v>
      </c>
      <c r="V49" s="671"/>
      <c r="W49" s="668"/>
      <c r="X49" s="669"/>
      <c r="Y49" s="800">
        <f>AA49/1.1</f>
        <v>0</v>
      </c>
      <c r="Z49" s="671"/>
      <c r="AA49" s="668"/>
      <c r="AB49" s="669"/>
      <c r="AC49" s="800">
        <f>AE49/1.1</f>
        <v>0</v>
      </c>
      <c r="AD49" s="671"/>
      <c r="AE49" s="668"/>
      <c r="AF49" s="669"/>
      <c r="AG49" s="800">
        <f>AI49/1.1</f>
        <v>0</v>
      </c>
      <c r="AH49" s="671"/>
      <c r="AI49" s="668"/>
      <c r="AJ49" s="669"/>
      <c r="AK49" s="800">
        <f>AM49/1.1</f>
        <v>0</v>
      </c>
      <c r="AL49" s="671"/>
      <c r="AM49" s="668"/>
      <c r="AN49" s="669"/>
      <c r="AO49" s="800">
        <f>AQ49/1.1</f>
        <v>0</v>
      </c>
      <c r="AP49" s="671"/>
      <c r="AQ49" s="668"/>
      <c r="AR49" s="669"/>
      <c r="AS49" s="800">
        <f>AU49/1.1</f>
        <v>0</v>
      </c>
      <c r="AT49" s="671"/>
      <c r="AU49" s="668"/>
      <c r="AV49" s="669"/>
      <c r="AW49" s="800">
        <f>AY49/1.1</f>
        <v>0</v>
      </c>
      <c r="AX49" s="671"/>
      <c r="AY49" s="668"/>
      <c r="AZ49" s="669"/>
      <c r="BA49" s="800">
        <f>BC49/1.1</f>
        <v>0</v>
      </c>
      <c r="BB49" s="671"/>
      <c r="BC49" s="668"/>
      <c r="BD49" s="669"/>
      <c r="BE49" s="800">
        <f>BG49/1.1</f>
        <v>0</v>
      </c>
      <c r="BF49" s="671"/>
      <c r="BG49" s="668"/>
      <c r="BH49" s="669"/>
      <c r="BI49" s="800">
        <f>BK49/1.1</f>
        <v>0</v>
      </c>
      <c r="BJ49" s="671"/>
      <c r="BK49" s="668"/>
      <c r="BL49" s="669"/>
    </row>
    <row r="50" spans="2:68" s="112" customFormat="1" ht="23.1" customHeight="1" x14ac:dyDescent="0.3">
      <c r="B50" s="814" t="s">
        <v>72</v>
      </c>
      <c r="C50" s="815"/>
      <c r="D50" s="843"/>
      <c r="E50" s="842">
        <f t="shared" ref="E50:E51" si="1">G50/1.1</f>
        <v>0</v>
      </c>
      <c r="F50" s="667"/>
      <c r="G50" s="664"/>
      <c r="H50" s="665"/>
      <c r="I50" s="842">
        <f t="shared" ref="I50:I53" si="2">K50/1.1</f>
        <v>0</v>
      </c>
      <c r="J50" s="667"/>
      <c r="K50" s="664"/>
      <c r="L50" s="665"/>
      <c r="M50" s="842">
        <f t="shared" ref="M50:M53" si="3">O50/1.1</f>
        <v>0</v>
      </c>
      <c r="N50" s="667"/>
      <c r="O50" s="664"/>
      <c r="P50" s="665"/>
      <c r="Q50" s="842">
        <f t="shared" ref="Q50:Q53" si="4">S50/1.1</f>
        <v>0</v>
      </c>
      <c r="R50" s="667"/>
      <c r="S50" s="664"/>
      <c r="T50" s="665"/>
      <c r="U50" s="842">
        <f t="shared" ref="U50:U53" si="5">W50/1.1</f>
        <v>0</v>
      </c>
      <c r="V50" s="667"/>
      <c r="W50" s="664"/>
      <c r="X50" s="665"/>
      <c r="Y50" s="842">
        <f t="shared" ref="Y50:Y53" si="6">AA50/1.1</f>
        <v>0</v>
      </c>
      <c r="Z50" s="667"/>
      <c r="AA50" s="664"/>
      <c r="AB50" s="665"/>
      <c r="AC50" s="842">
        <f t="shared" ref="AC50:AC53" si="7">AE50/1.1</f>
        <v>0</v>
      </c>
      <c r="AD50" s="667"/>
      <c r="AE50" s="664"/>
      <c r="AF50" s="665"/>
      <c r="AG50" s="842">
        <f t="shared" ref="AG50:AG53" si="8">AI50/1.1</f>
        <v>0</v>
      </c>
      <c r="AH50" s="667"/>
      <c r="AI50" s="664"/>
      <c r="AJ50" s="665"/>
      <c r="AK50" s="842">
        <f t="shared" ref="AK50:AK53" si="9">AM50/1.1</f>
        <v>0</v>
      </c>
      <c r="AL50" s="667"/>
      <c r="AM50" s="664"/>
      <c r="AN50" s="665"/>
      <c r="AO50" s="842">
        <f t="shared" ref="AO50:AO53" si="10">AQ50/1.1</f>
        <v>0</v>
      </c>
      <c r="AP50" s="667"/>
      <c r="AQ50" s="664"/>
      <c r="AR50" s="665"/>
      <c r="AS50" s="842">
        <f t="shared" ref="AS50:AS53" si="11">AU50/1.1</f>
        <v>0</v>
      </c>
      <c r="AT50" s="667"/>
      <c r="AU50" s="664"/>
      <c r="AV50" s="665"/>
      <c r="AW50" s="842">
        <f t="shared" ref="AW50:AW53" si="12">AY50/1.1</f>
        <v>0</v>
      </c>
      <c r="AX50" s="667"/>
      <c r="AY50" s="664"/>
      <c r="AZ50" s="665"/>
      <c r="BA50" s="842">
        <f t="shared" ref="BA50:BA53" si="13">BC50/1.1</f>
        <v>0</v>
      </c>
      <c r="BB50" s="667"/>
      <c r="BC50" s="664"/>
      <c r="BD50" s="665"/>
      <c r="BE50" s="842">
        <f t="shared" ref="BE50:BE53" si="14">BG50/1.1</f>
        <v>0</v>
      </c>
      <c r="BF50" s="667"/>
      <c r="BG50" s="664"/>
      <c r="BH50" s="665"/>
      <c r="BI50" s="842">
        <f t="shared" ref="BI50:BI53" si="15">BK50/1.1</f>
        <v>0</v>
      </c>
      <c r="BJ50" s="667"/>
      <c r="BK50" s="664"/>
      <c r="BL50" s="665"/>
    </row>
    <row r="51" spans="2:68" s="112" customFormat="1" ht="23.1" customHeight="1" x14ac:dyDescent="0.3">
      <c r="B51" s="814" t="s">
        <v>79</v>
      </c>
      <c r="C51" s="815"/>
      <c r="D51" s="843"/>
      <c r="E51" s="842">
        <f t="shared" si="1"/>
        <v>0</v>
      </c>
      <c r="F51" s="667"/>
      <c r="G51" s="664"/>
      <c r="H51" s="665"/>
      <c r="I51" s="842">
        <f t="shared" si="2"/>
        <v>0</v>
      </c>
      <c r="J51" s="667"/>
      <c r="K51" s="664"/>
      <c r="L51" s="665"/>
      <c r="M51" s="842">
        <f t="shared" si="3"/>
        <v>0</v>
      </c>
      <c r="N51" s="667"/>
      <c r="O51" s="664"/>
      <c r="P51" s="665"/>
      <c r="Q51" s="842">
        <f t="shared" si="4"/>
        <v>0</v>
      </c>
      <c r="R51" s="667"/>
      <c r="S51" s="664"/>
      <c r="T51" s="665"/>
      <c r="U51" s="842">
        <f t="shared" si="5"/>
        <v>0</v>
      </c>
      <c r="V51" s="667"/>
      <c r="W51" s="664"/>
      <c r="X51" s="665"/>
      <c r="Y51" s="842">
        <f t="shared" si="6"/>
        <v>0</v>
      </c>
      <c r="Z51" s="667"/>
      <c r="AA51" s="664"/>
      <c r="AB51" s="665"/>
      <c r="AC51" s="842">
        <f t="shared" si="7"/>
        <v>0</v>
      </c>
      <c r="AD51" s="667"/>
      <c r="AE51" s="664"/>
      <c r="AF51" s="665"/>
      <c r="AG51" s="842">
        <f t="shared" si="8"/>
        <v>0</v>
      </c>
      <c r="AH51" s="667"/>
      <c r="AI51" s="664"/>
      <c r="AJ51" s="665"/>
      <c r="AK51" s="842">
        <f t="shared" si="9"/>
        <v>0</v>
      </c>
      <c r="AL51" s="667"/>
      <c r="AM51" s="664"/>
      <c r="AN51" s="665"/>
      <c r="AO51" s="842">
        <f t="shared" si="10"/>
        <v>0</v>
      </c>
      <c r="AP51" s="667"/>
      <c r="AQ51" s="664"/>
      <c r="AR51" s="665"/>
      <c r="AS51" s="842">
        <f t="shared" si="11"/>
        <v>0</v>
      </c>
      <c r="AT51" s="667"/>
      <c r="AU51" s="664"/>
      <c r="AV51" s="665"/>
      <c r="AW51" s="842">
        <f t="shared" si="12"/>
        <v>0</v>
      </c>
      <c r="AX51" s="667"/>
      <c r="AY51" s="664"/>
      <c r="AZ51" s="665"/>
      <c r="BA51" s="842">
        <f t="shared" si="13"/>
        <v>0</v>
      </c>
      <c r="BB51" s="667"/>
      <c r="BC51" s="664"/>
      <c r="BD51" s="665"/>
      <c r="BE51" s="842">
        <f t="shared" si="14"/>
        <v>0</v>
      </c>
      <c r="BF51" s="667"/>
      <c r="BG51" s="664"/>
      <c r="BH51" s="665"/>
      <c r="BI51" s="842">
        <f t="shared" si="15"/>
        <v>0</v>
      </c>
      <c r="BJ51" s="667"/>
      <c r="BK51" s="664"/>
      <c r="BL51" s="665"/>
    </row>
    <row r="52" spans="2:68" s="112" customFormat="1" ht="23.1" customHeight="1" x14ac:dyDescent="0.3">
      <c r="B52" s="703"/>
      <c r="C52" s="704"/>
      <c r="D52" s="705"/>
      <c r="E52" s="842">
        <f>G52/1.1</f>
        <v>0</v>
      </c>
      <c r="F52" s="667"/>
      <c r="G52" s="664"/>
      <c r="H52" s="665"/>
      <c r="I52" s="842">
        <f t="shared" si="2"/>
        <v>0</v>
      </c>
      <c r="J52" s="667"/>
      <c r="K52" s="664"/>
      <c r="L52" s="665"/>
      <c r="M52" s="842">
        <f t="shared" si="3"/>
        <v>0</v>
      </c>
      <c r="N52" s="667"/>
      <c r="O52" s="664"/>
      <c r="P52" s="665"/>
      <c r="Q52" s="842">
        <f t="shared" si="4"/>
        <v>0</v>
      </c>
      <c r="R52" s="667"/>
      <c r="S52" s="664"/>
      <c r="T52" s="665"/>
      <c r="U52" s="842">
        <f t="shared" si="5"/>
        <v>0</v>
      </c>
      <c r="V52" s="667"/>
      <c r="W52" s="664"/>
      <c r="X52" s="665"/>
      <c r="Y52" s="842">
        <f t="shared" si="6"/>
        <v>0</v>
      </c>
      <c r="Z52" s="667"/>
      <c r="AA52" s="664"/>
      <c r="AB52" s="665"/>
      <c r="AC52" s="842">
        <f t="shared" si="7"/>
        <v>0</v>
      </c>
      <c r="AD52" s="667"/>
      <c r="AE52" s="664"/>
      <c r="AF52" s="665"/>
      <c r="AG52" s="842">
        <f t="shared" si="8"/>
        <v>0</v>
      </c>
      <c r="AH52" s="667"/>
      <c r="AI52" s="664"/>
      <c r="AJ52" s="665"/>
      <c r="AK52" s="842">
        <f t="shared" si="9"/>
        <v>0</v>
      </c>
      <c r="AL52" s="667"/>
      <c r="AM52" s="664"/>
      <c r="AN52" s="665"/>
      <c r="AO52" s="842">
        <f t="shared" si="10"/>
        <v>0</v>
      </c>
      <c r="AP52" s="667"/>
      <c r="AQ52" s="664"/>
      <c r="AR52" s="665"/>
      <c r="AS52" s="842">
        <f t="shared" si="11"/>
        <v>0</v>
      </c>
      <c r="AT52" s="667"/>
      <c r="AU52" s="664"/>
      <c r="AV52" s="665"/>
      <c r="AW52" s="842">
        <f t="shared" si="12"/>
        <v>0</v>
      </c>
      <c r="AX52" s="667"/>
      <c r="AY52" s="664"/>
      <c r="AZ52" s="665"/>
      <c r="BA52" s="842">
        <f t="shared" si="13"/>
        <v>0</v>
      </c>
      <c r="BB52" s="667"/>
      <c r="BC52" s="664"/>
      <c r="BD52" s="665"/>
      <c r="BE52" s="842">
        <f t="shared" si="14"/>
        <v>0</v>
      </c>
      <c r="BF52" s="667"/>
      <c r="BG52" s="664"/>
      <c r="BH52" s="665"/>
      <c r="BI52" s="842">
        <f t="shared" si="15"/>
        <v>0</v>
      </c>
      <c r="BJ52" s="667"/>
      <c r="BK52" s="664"/>
      <c r="BL52" s="665"/>
    </row>
    <row r="53" spans="2:68" s="112" customFormat="1" ht="23.1" customHeight="1" thickBot="1" x14ac:dyDescent="0.35">
      <c r="B53" s="700"/>
      <c r="C53" s="701"/>
      <c r="D53" s="702"/>
      <c r="E53" s="840">
        <f t="shared" ref="E53" si="16">G53/1.1</f>
        <v>0</v>
      </c>
      <c r="F53" s="841"/>
      <c r="G53" s="678"/>
      <c r="H53" s="679"/>
      <c r="I53" s="840">
        <f t="shared" si="2"/>
        <v>0</v>
      </c>
      <c r="J53" s="841"/>
      <c r="K53" s="678"/>
      <c r="L53" s="679"/>
      <c r="M53" s="840">
        <f t="shared" si="3"/>
        <v>0</v>
      </c>
      <c r="N53" s="841"/>
      <c r="O53" s="678"/>
      <c r="P53" s="679"/>
      <c r="Q53" s="840">
        <f t="shared" si="4"/>
        <v>0</v>
      </c>
      <c r="R53" s="841"/>
      <c r="S53" s="678"/>
      <c r="T53" s="679"/>
      <c r="U53" s="840">
        <f t="shared" si="5"/>
        <v>0</v>
      </c>
      <c r="V53" s="841"/>
      <c r="W53" s="678"/>
      <c r="X53" s="679"/>
      <c r="Y53" s="840">
        <f t="shared" si="6"/>
        <v>0</v>
      </c>
      <c r="Z53" s="841"/>
      <c r="AA53" s="678"/>
      <c r="AB53" s="679"/>
      <c r="AC53" s="840">
        <f t="shared" si="7"/>
        <v>0</v>
      </c>
      <c r="AD53" s="841"/>
      <c r="AE53" s="678"/>
      <c r="AF53" s="679"/>
      <c r="AG53" s="840">
        <f t="shared" si="8"/>
        <v>0</v>
      </c>
      <c r="AH53" s="841"/>
      <c r="AI53" s="678"/>
      <c r="AJ53" s="679"/>
      <c r="AK53" s="840">
        <f t="shared" si="9"/>
        <v>0</v>
      </c>
      <c r="AL53" s="841"/>
      <c r="AM53" s="678"/>
      <c r="AN53" s="679"/>
      <c r="AO53" s="840">
        <f t="shared" si="10"/>
        <v>0</v>
      </c>
      <c r="AP53" s="841"/>
      <c r="AQ53" s="678"/>
      <c r="AR53" s="679"/>
      <c r="AS53" s="840">
        <f t="shared" si="11"/>
        <v>0</v>
      </c>
      <c r="AT53" s="841"/>
      <c r="AU53" s="678"/>
      <c r="AV53" s="679"/>
      <c r="AW53" s="840">
        <f t="shared" si="12"/>
        <v>0</v>
      </c>
      <c r="AX53" s="841"/>
      <c r="AY53" s="678"/>
      <c r="AZ53" s="679"/>
      <c r="BA53" s="840">
        <f t="shared" si="13"/>
        <v>0</v>
      </c>
      <c r="BB53" s="841"/>
      <c r="BC53" s="678"/>
      <c r="BD53" s="679"/>
      <c r="BE53" s="840">
        <f t="shared" si="14"/>
        <v>0</v>
      </c>
      <c r="BF53" s="841"/>
      <c r="BG53" s="678"/>
      <c r="BH53" s="679"/>
      <c r="BI53" s="840">
        <f t="shared" si="15"/>
        <v>0</v>
      </c>
      <c r="BJ53" s="841"/>
      <c r="BK53" s="678"/>
      <c r="BL53" s="679"/>
    </row>
    <row r="54" spans="2:68" s="112" customFormat="1" ht="23.1" customHeight="1" thickTop="1" x14ac:dyDescent="0.3">
      <c r="B54" s="818" t="s">
        <v>68</v>
      </c>
      <c r="C54" s="819"/>
      <c r="D54" s="820"/>
      <c r="E54" s="803">
        <f>SUM(E49:F53)</f>
        <v>0</v>
      </c>
      <c r="F54" s="803"/>
      <c r="G54" s="803">
        <f>SUM(G49:H53)</f>
        <v>0</v>
      </c>
      <c r="H54" s="804"/>
      <c r="I54" s="803">
        <f>SUM(I49:J53)</f>
        <v>0</v>
      </c>
      <c r="J54" s="803"/>
      <c r="K54" s="803">
        <f>SUM(K49:L53)</f>
        <v>0</v>
      </c>
      <c r="L54" s="804"/>
      <c r="M54" s="803">
        <f>SUM(M49:N53)</f>
        <v>0</v>
      </c>
      <c r="N54" s="803"/>
      <c r="O54" s="803">
        <f>SUM(O49:P53)</f>
        <v>0</v>
      </c>
      <c r="P54" s="804"/>
      <c r="Q54" s="803">
        <f>SUM(Q49:R53)</f>
        <v>0</v>
      </c>
      <c r="R54" s="803"/>
      <c r="S54" s="803">
        <f>SUM(S49:T53)</f>
        <v>0</v>
      </c>
      <c r="T54" s="804"/>
      <c r="U54" s="803">
        <f>SUM(U49:V53)</f>
        <v>0</v>
      </c>
      <c r="V54" s="803"/>
      <c r="W54" s="803">
        <f>SUM(W49:X53)</f>
        <v>0</v>
      </c>
      <c r="X54" s="804"/>
      <c r="Y54" s="803">
        <f>SUM(Y49:Z53)</f>
        <v>0</v>
      </c>
      <c r="Z54" s="803"/>
      <c r="AA54" s="803">
        <f>SUM(AA49:AB53)</f>
        <v>0</v>
      </c>
      <c r="AB54" s="804"/>
      <c r="AC54" s="803">
        <f>SUM(AC49:AD53)</f>
        <v>0</v>
      </c>
      <c r="AD54" s="803"/>
      <c r="AE54" s="803">
        <f>SUM(AE49:AF53)</f>
        <v>0</v>
      </c>
      <c r="AF54" s="804"/>
      <c r="AG54" s="803">
        <f>SUM(AG49:AH53)</f>
        <v>0</v>
      </c>
      <c r="AH54" s="803"/>
      <c r="AI54" s="803">
        <f>SUM(AI49:AJ53)</f>
        <v>0</v>
      </c>
      <c r="AJ54" s="804"/>
      <c r="AK54" s="803">
        <f>SUM(AK49:AL53)</f>
        <v>0</v>
      </c>
      <c r="AL54" s="803"/>
      <c r="AM54" s="803">
        <f>SUM(AM49:AN53)</f>
        <v>0</v>
      </c>
      <c r="AN54" s="804"/>
      <c r="AO54" s="803">
        <f>SUM(AO49:AP53)</f>
        <v>0</v>
      </c>
      <c r="AP54" s="803"/>
      <c r="AQ54" s="803">
        <f>SUM(AQ49:AR53)</f>
        <v>0</v>
      </c>
      <c r="AR54" s="804"/>
      <c r="AS54" s="803">
        <f>SUM(AS49:AT53)</f>
        <v>0</v>
      </c>
      <c r="AT54" s="803"/>
      <c r="AU54" s="803">
        <f>SUM(AU49:AV53)</f>
        <v>0</v>
      </c>
      <c r="AV54" s="804"/>
      <c r="AW54" s="803">
        <f>SUM(AW49:AX53)</f>
        <v>0</v>
      </c>
      <c r="AX54" s="803"/>
      <c r="AY54" s="803">
        <f>SUM(AY49:AZ53)</f>
        <v>0</v>
      </c>
      <c r="AZ54" s="804"/>
      <c r="BA54" s="803">
        <f>SUM(BA49:BB53)</f>
        <v>0</v>
      </c>
      <c r="BB54" s="803"/>
      <c r="BC54" s="803">
        <f>SUM(BC49:BD53)</f>
        <v>0</v>
      </c>
      <c r="BD54" s="804"/>
      <c r="BE54" s="803">
        <f>SUM(BE49:BF53)</f>
        <v>0</v>
      </c>
      <c r="BF54" s="803"/>
      <c r="BG54" s="803">
        <f>SUM(BG49:BH53)</f>
        <v>0</v>
      </c>
      <c r="BH54" s="804"/>
      <c r="BI54" s="803">
        <f>SUM(BI49:BJ53)</f>
        <v>0</v>
      </c>
      <c r="BJ54" s="803"/>
      <c r="BK54" s="803">
        <f>SUM(BK49:BL53)</f>
        <v>0</v>
      </c>
      <c r="BL54" s="804"/>
    </row>
    <row r="55" spans="2:68" ht="23.1" customHeight="1" x14ac:dyDescent="0.3">
      <c r="BM55" s="696" t="s">
        <v>68</v>
      </c>
      <c r="BN55" s="696"/>
      <c r="BO55" s="696"/>
    </row>
    <row r="56" spans="2:68" ht="23.1" customHeight="1" outlineLevel="1" x14ac:dyDescent="0.3">
      <c r="D56" s="4" t="s">
        <v>66</v>
      </c>
      <c r="E56" s="689">
        <f>E13*E12</f>
        <v>0</v>
      </c>
      <c r="F56" s="349"/>
      <c r="G56" s="349"/>
      <c r="H56" s="349"/>
      <c r="I56" s="689">
        <f>I13*I12</f>
        <v>0</v>
      </c>
      <c r="J56" s="349"/>
      <c r="K56" s="349"/>
      <c r="L56" s="349"/>
      <c r="M56" s="689">
        <f>M13*M12</f>
        <v>0</v>
      </c>
      <c r="N56" s="349"/>
      <c r="O56" s="349"/>
      <c r="P56" s="349"/>
      <c r="Q56" s="689">
        <f>Q13*Q12</f>
        <v>0</v>
      </c>
      <c r="R56" s="349"/>
      <c r="S56" s="349"/>
      <c r="T56" s="349"/>
      <c r="U56" s="689">
        <f>U13*U12</f>
        <v>0</v>
      </c>
      <c r="V56" s="349"/>
      <c r="W56" s="349"/>
      <c r="X56" s="349"/>
      <c r="Y56" s="689">
        <f>Y13*Y12</f>
        <v>0</v>
      </c>
      <c r="Z56" s="349"/>
      <c r="AA56" s="349"/>
      <c r="AB56" s="349"/>
      <c r="AC56" s="689">
        <f>AC13*AC12</f>
        <v>0</v>
      </c>
      <c r="AD56" s="349"/>
      <c r="AE56" s="349"/>
      <c r="AF56" s="349"/>
      <c r="AG56" s="689">
        <f>AG13*AG12</f>
        <v>0</v>
      </c>
      <c r="AH56" s="349"/>
      <c r="AI56" s="349"/>
      <c r="AJ56" s="349"/>
      <c r="AK56" s="689">
        <f>AK13*AK12</f>
        <v>0</v>
      </c>
      <c r="AL56" s="349"/>
      <c r="AM56" s="349"/>
      <c r="AN56" s="349"/>
      <c r="AO56" s="689">
        <f>AO13*AO12</f>
        <v>0</v>
      </c>
      <c r="AP56" s="349"/>
      <c r="AQ56" s="349"/>
      <c r="AR56" s="349"/>
      <c r="AS56" s="689">
        <f>AS13*AS12</f>
        <v>0</v>
      </c>
      <c r="AT56" s="349"/>
      <c r="AU56" s="349"/>
      <c r="AV56" s="349"/>
      <c r="AW56" s="689">
        <f>AW13*AW12</f>
        <v>0</v>
      </c>
      <c r="AX56" s="349"/>
      <c r="AY56" s="349"/>
      <c r="AZ56" s="349"/>
      <c r="BA56" s="689">
        <f>BA13*BA12</f>
        <v>0</v>
      </c>
      <c r="BB56" s="349"/>
      <c r="BC56" s="349"/>
      <c r="BD56" s="349"/>
      <c r="BE56" s="689">
        <f>BE13*BE12</f>
        <v>0</v>
      </c>
      <c r="BF56" s="349"/>
      <c r="BG56" s="349"/>
      <c r="BH56" s="349"/>
      <c r="BI56" s="689">
        <f>BI13*BI12</f>
        <v>0</v>
      </c>
      <c r="BJ56" s="349"/>
      <c r="BK56" s="349"/>
      <c r="BL56" s="349"/>
      <c r="BM56" s="829">
        <f>SUM(E56:BL56)</f>
        <v>0</v>
      </c>
      <c r="BN56" s="696"/>
      <c r="BO56" s="696"/>
    </row>
    <row r="57" spans="2:68" ht="23.1" customHeight="1" outlineLevel="1" x14ac:dyDescent="0.3">
      <c r="D57" s="4" t="s">
        <v>73</v>
      </c>
      <c r="E57" s="689">
        <f>G12*G13</f>
        <v>0</v>
      </c>
      <c r="F57" s="349"/>
      <c r="G57" s="349"/>
      <c r="H57" s="349"/>
      <c r="I57" s="689">
        <f t="shared" ref="I57" si="17">K12*K13</f>
        <v>0</v>
      </c>
      <c r="J57" s="349"/>
      <c r="K57" s="349"/>
      <c r="L57" s="349"/>
      <c r="M57" s="689">
        <f t="shared" ref="M57" si="18">O12*O13</f>
        <v>0</v>
      </c>
      <c r="N57" s="349"/>
      <c r="O57" s="349"/>
      <c r="P57" s="349"/>
      <c r="Q57" s="689">
        <f t="shared" ref="Q57" si="19">S12*S13</f>
        <v>0</v>
      </c>
      <c r="R57" s="349"/>
      <c r="S57" s="349"/>
      <c r="T57" s="349"/>
      <c r="U57" s="689">
        <f t="shared" ref="U57" si="20">W12*W13</f>
        <v>0</v>
      </c>
      <c r="V57" s="349"/>
      <c r="W57" s="349"/>
      <c r="X57" s="349"/>
      <c r="Y57" s="689">
        <f t="shared" ref="Y57" si="21">AA12*AA13</f>
        <v>0</v>
      </c>
      <c r="Z57" s="349"/>
      <c r="AA57" s="349"/>
      <c r="AB57" s="349"/>
      <c r="AC57" s="689">
        <f t="shared" ref="AC57" si="22">AE12*AE13</f>
        <v>0</v>
      </c>
      <c r="AD57" s="349"/>
      <c r="AE57" s="349"/>
      <c r="AF57" s="349"/>
      <c r="AG57" s="689">
        <f t="shared" ref="AG57" si="23">AI12*AI13</f>
        <v>0</v>
      </c>
      <c r="AH57" s="349"/>
      <c r="AI57" s="349"/>
      <c r="AJ57" s="349"/>
      <c r="AK57" s="689">
        <f t="shared" ref="AK57" si="24">AM12*AM13</f>
        <v>0</v>
      </c>
      <c r="AL57" s="349"/>
      <c r="AM57" s="349"/>
      <c r="AN57" s="349"/>
      <c r="AO57" s="689">
        <f t="shared" ref="AO57" si="25">AQ12*AQ13</f>
        <v>0</v>
      </c>
      <c r="AP57" s="349"/>
      <c r="AQ57" s="349"/>
      <c r="AR57" s="349"/>
      <c r="AS57" s="689">
        <f t="shared" ref="AS57" si="26">AU12*AU13</f>
        <v>0</v>
      </c>
      <c r="AT57" s="349"/>
      <c r="AU57" s="349"/>
      <c r="AV57" s="349"/>
      <c r="AW57" s="689">
        <f t="shared" ref="AW57" si="27">AY12*AY13</f>
        <v>0</v>
      </c>
      <c r="AX57" s="349"/>
      <c r="AY57" s="349"/>
      <c r="AZ57" s="349"/>
      <c r="BA57" s="689">
        <f t="shared" ref="BA57" si="28">BC12*BC13</f>
        <v>0</v>
      </c>
      <c r="BB57" s="349"/>
      <c r="BC57" s="349"/>
      <c r="BD57" s="349"/>
      <c r="BE57" s="689">
        <f t="shared" ref="BE57" si="29">BG12*BG13</f>
        <v>0</v>
      </c>
      <c r="BF57" s="349"/>
      <c r="BG57" s="349"/>
      <c r="BH57" s="349"/>
      <c r="BI57" s="689">
        <f t="shared" ref="BI57" si="30">BK12*BK13</f>
        <v>0</v>
      </c>
      <c r="BJ57" s="349"/>
      <c r="BK57" s="349"/>
      <c r="BL57" s="349"/>
      <c r="BM57" s="829">
        <f>SUM(E57:BL57)</f>
        <v>0</v>
      </c>
      <c r="BN57" s="696"/>
      <c r="BO57" s="696"/>
    </row>
    <row r="58" spans="2:68" ht="23.1" customHeight="1" outlineLevel="1" x14ac:dyDescent="0.3">
      <c r="D58" s="4" t="s">
        <v>68</v>
      </c>
      <c r="E58" s="689">
        <f>SUM(E56:H57)</f>
        <v>0</v>
      </c>
      <c r="F58" s="349"/>
      <c r="G58" s="349"/>
      <c r="H58" s="349"/>
      <c r="I58" s="689">
        <f>SUM(I56:L57)</f>
        <v>0</v>
      </c>
      <c r="J58" s="349"/>
      <c r="K58" s="349"/>
      <c r="L58" s="349"/>
      <c r="M58" s="689">
        <f>SUM(M56:P57)</f>
        <v>0</v>
      </c>
      <c r="N58" s="349"/>
      <c r="O58" s="349"/>
      <c r="P58" s="349"/>
      <c r="Q58" s="689">
        <f>SUM(Q56:T57)</f>
        <v>0</v>
      </c>
      <c r="R58" s="349"/>
      <c r="S58" s="349"/>
      <c r="T58" s="349"/>
      <c r="U58" s="689">
        <f>SUM(U56:X57)</f>
        <v>0</v>
      </c>
      <c r="V58" s="349"/>
      <c r="W58" s="349"/>
      <c r="X58" s="349"/>
      <c r="Y58" s="689">
        <f>SUM(Y56:AB57)</f>
        <v>0</v>
      </c>
      <c r="Z58" s="349"/>
      <c r="AA58" s="349"/>
      <c r="AB58" s="349"/>
      <c r="AC58" s="689">
        <f>SUM(AC56:AF57)</f>
        <v>0</v>
      </c>
      <c r="AD58" s="349"/>
      <c r="AE58" s="349"/>
      <c r="AF58" s="349"/>
      <c r="AG58" s="689">
        <f>SUM(AG56:AJ57)</f>
        <v>0</v>
      </c>
      <c r="AH58" s="349"/>
      <c r="AI58" s="349"/>
      <c r="AJ58" s="349"/>
      <c r="AK58" s="689">
        <f>SUM(AK56:AN57)</f>
        <v>0</v>
      </c>
      <c r="AL58" s="349"/>
      <c r="AM58" s="349"/>
      <c r="AN58" s="349"/>
      <c r="AO58" s="689">
        <f>SUM(AO56:AR57)</f>
        <v>0</v>
      </c>
      <c r="AP58" s="349"/>
      <c r="AQ58" s="349"/>
      <c r="AR58" s="349"/>
      <c r="AS58" s="689">
        <f>SUM(AS56:AV57)</f>
        <v>0</v>
      </c>
      <c r="AT58" s="349"/>
      <c r="AU58" s="349"/>
      <c r="AV58" s="349"/>
      <c r="AW58" s="689">
        <f>SUM(AW56:AZ57)</f>
        <v>0</v>
      </c>
      <c r="AX58" s="349"/>
      <c r="AY58" s="349"/>
      <c r="AZ58" s="349"/>
      <c r="BA58" s="689">
        <f>SUM(BA56:BD57)</f>
        <v>0</v>
      </c>
      <c r="BB58" s="349"/>
      <c r="BC58" s="349"/>
      <c r="BD58" s="349"/>
      <c r="BE58" s="689">
        <f>SUM(BE56:BH57)</f>
        <v>0</v>
      </c>
      <c r="BF58" s="349"/>
      <c r="BG58" s="349"/>
      <c r="BH58" s="349"/>
      <c r="BI58" s="689">
        <f>SUM(BI56:BL57)</f>
        <v>0</v>
      </c>
      <c r="BJ58" s="349"/>
      <c r="BK58" s="349"/>
      <c r="BL58" s="349"/>
      <c r="BM58" s="829">
        <f>SUM(E58:BL58)</f>
        <v>0</v>
      </c>
      <c r="BN58" s="696"/>
      <c r="BO58" s="696"/>
      <c r="BP58" s="37"/>
    </row>
    <row r="59" spans="2:68" ht="23.1" customHeight="1" x14ac:dyDescent="0.3">
      <c r="C59" s="690" t="s">
        <v>119</v>
      </c>
      <c r="D59" s="690"/>
      <c r="E59" s="689">
        <f>G54</f>
        <v>0</v>
      </c>
      <c r="F59" s="349"/>
      <c r="G59" s="349"/>
      <c r="H59" s="349"/>
      <c r="I59" s="689">
        <f>K54</f>
        <v>0</v>
      </c>
      <c r="J59" s="349"/>
      <c r="K59" s="349"/>
      <c r="L59" s="349"/>
      <c r="M59" s="689">
        <f>O54</f>
        <v>0</v>
      </c>
      <c r="N59" s="349"/>
      <c r="O59" s="349"/>
      <c r="P59" s="349"/>
      <c r="Q59" s="689">
        <f>S54</f>
        <v>0</v>
      </c>
      <c r="R59" s="349"/>
      <c r="S59" s="349"/>
      <c r="T59" s="349"/>
      <c r="U59" s="689">
        <f>W54</f>
        <v>0</v>
      </c>
      <c r="V59" s="349"/>
      <c r="W59" s="349"/>
      <c r="X59" s="349"/>
      <c r="Y59" s="689">
        <f>AA54</f>
        <v>0</v>
      </c>
      <c r="Z59" s="349"/>
      <c r="AA59" s="349"/>
      <c r="AB59" s="349"/>
      <c r="AC59" s="689">
        <f>AE54</f>
        <v>0</v>
      </c>
      <c r="AD59" s="349"/>
      <c r="AE59" s="349"/>
      <c r="AF59" s="349"/>
      <c r="AG59" s="689">
        <f>AI54</f>
        <v>0</v>
      </c>
      <c r="AH59" s="349"/>
      <c r="AI59" s="349"/>
      <c r="AJ59" s="349"/>
      <c r="AK59" s="689">
        <f>AM54</f>
        <v>0</v>
      </c>
      <c r="AL59" s="349"/>
      <c r="AM59" s="349"/>
      <c r="AN59" s="349"/>
      <c r="AO59" s="689">
        <f>AQ54</f>
        <v>0</v>
      </c>
      <c r="AP59" s="349"/>
      <c r="AQ59" s="349"/>
      <c r="AR59" s="349"/>
      <c r="AS59" s="689">
        <f>AU54</f>
        <v>0</v>
      </c>
      <c r="AT59" s="349"/>
      <c r="AU59" s="349"/>
      <c r="AV59" s="349"/>
      <c r="AW59" s="689">
        <f>AY54</f>
        <v>0</v>
      </c>
      <c r="AX59" s="349"/>
      <c r="AY59" s="349"/>
      <c r="AZ59" s="349"/>
      <c r="BA59" s="689">
        <f>BC54</f>
        <v>0</v>
      </c>
      <c r="BB59" s="349"/>
      <c r="BC59" s="349"/>
      <c r="BD59" s="349"/>
      <c r="BE59" s="689">
        <f>BG54</f>
        <v>0</v>
      </c>
      <c r="BF59" s="349"/>
      <c r="BG59" s="349"/>
      <c r="BH59" s="349"/>
      <c r="BI59" s="689">
        <f>BK54</f>
        <v>0</v>
      </c>
      <c r="BJ59" s="349"/>
      <c r="BK59" s="349"/>
      <c r="BL59" s="349"/>
      <c r="BM59" s="829">
        <f>SUM(E59:BL59)</f>
        <v>0</v>
      </c>
      <c r="BN59" s="696"/>
      <c r="BO59" s="696"/>
    </row>
  </sheetData>
  <sheetProtection algorithmName="SHA-512" hashValue="/gj/6Pf6viplMsQ1erGXHFiyDTE4UvzvutdKotv459YCyDwZkAK7HdUKP0Krb/DbNEQYIe+Jl35p98e2gNwpWw==" saltValue="ylv4cuVd7seRpWYqwRoFXw==" spinCount="100000" sheet="1" scenarios="1" formatCells="0" formatColumns="0" formatRows="0" selectLockedCells="1"/>
  <mergeCells count="1439">
    <mergeCell ref="B1:AF2"/>
    <mergeCell ref="B7:D7"/>
    <mergeCell ref="E7:H7"/>
    <mergeCell ref="I7:L7"/>
    <mergeCell ref="M7:P7"/>
    <mergeCell ref="Q7:T7"/>
    <mergeCell ref="U7:X7"/>
    <mergeCell ref="Q4:U4"/>
    <mergeCell ref="V4:AF4"/>
    <mergeCell ref="Q5:U5"/>
    <mergeCell ref="V5:Z5"/>
    <mergeCell ref="AB5:AF5"/>
    <mergeCell ref="AW8:AZ8"/>
    <mergeCell ref="BA8:BD8"/>
    <mergeCell ref="BE8:BH8"/>
    <mergeCell ref="BI8:BL8"/>
    <mergeCell ref="B9:D9"/>
    <mergeCell ref="E9:H9"/>
    <mergeCell ref="I9:L9"/>
    <mergeCell ref="M9:P9"/>
    <mergeCell ref="Q9:T9"/>
    <mergeCell ref="U9:X9"/>
    <mergeCell ref="Y8:AB8"/>
    <mergeCell ref="AC8:AF8"/>
    <mergeCell ref="AG8:AJ8"/>
    <mergeCell ref="AK8:AN8"/>
    <mergeCell ref="AO8:AR8"/>
    <mergeCell ref="AS8:AV8"/>
    <mergeCell ref="AW7:AZ7"/>
    <mergeCell ref="BA7:BD7"/>
    <mergeCell ref="BE7:BH7"/>
    <mergeCell ref="BI7:BL7"/>
    <mergeCell ref="B8:D8"/>
    <mergeCell ref="E8:H8"/>
    <mergeCell ref="I8:L8"/>
    <mergeCell ref="M8:P8"/>
    <mergeCell ref="Q8:T8"/>
    <mergeCell ref="U8:X8"/>
    <mergeCell ref="Y7:AB7"/>
    <mergeCell ref="AC7:AF7"/>
    <mergeCell ref="AG7:AJ7"/>
    <mergeCell ref="AK7:AN7"/>
    <mergeCell ref="AO7:AR7"/>
    <mergeCell ref="AS7:AV7"/>
    <mergeCell ref="AW10:AZ10"/>
    <mergeCell ref="BA10:BD10"/>
    <mergeCell ref="BE10:BH10"/>
    <mergeCell ref="BI10:BL10"/>
    <mergeCell ref="B11:D11"/>
    <mergeCell ref="E11:H11"/>
    <mergeCell ref="I11:L11"/>
    <mergeCell ref="M11:P11"/>
    <mergeCell ref="Q11:T11"/>
    <mergeCell ref="U11:X11"/>
    <mergeCell ref="Y10:AB10"/>
    <mergeCell ref="AC10:AF10"/>
    <mergeCell ref="AG10:AJ10"/>
    <mergeCell ref="AK10:AN10"/>
    <mergeCell ref="AO10:AR10"/>
    <mergeCell ref="AS10:AV10"/>
    <mergeCell ref="AW9:AZ9"/>
    <mergeCell ref="BA9:BD9"/>
    <mergeCell ref="BE9:BH9"/>
    <mergeCell ref="BI9:BL9"/>
    <mergeCell ref="B10:D10"/>
    <mergeCell ref="E10:H10"/>
    <mergeCell ref="I10:L10"/>
    <mergeCell ref="M10:P10"/>
    <mergeCell ref="Q10:T10"/>
    <mergeCell ref="U10:X10"/>
    <mergeCell ref="Y9:AB9"/>
    <mergeCell ref="AC9:AF9"/>
    <mergeCell ref="AG9:AJ9"/>
    <mergeCell ref="AK9:AN9"/>
    <mergeCell ref="AO9:AR9"/>
    <mergeCell ref="AS9:AV9"/>
    <mergeCell ref="W12:X12"/>
    <mergeCell ref="Y12:Z12"/>
    <mergeCell ref="AW11:AZ11"/>
    <mergeCell ref="BA11:BD11"/>
    <mergeCell ref="BE11:BH11"/>
    <mergeCell ref="BI11:BL11"/>
    <mergeCell ref="AU12:AV12"/>
    <mergeCell ref="AW12:AX12"/>
    <mergeCell ref="AA12:AB12"/>
    <mergeCell ref="AC12:AD12"/>
    <mergeCell ref="AE12:AF12"/>
    <mergeCell ref="AG12:AH12"/>
    <mergeCell ref="AI12:AJ12"/>
    <mergeCell ref="AK12:AL12"/>
    <mergeCell ref="O12:P12"/>
    <mergeCell ref="Q12:R12"/>
    <mergeCell ref="S12:T12"/>
    <mergeCell ref="U12:V12"/>
    <mergeCell ref="B12:D12"/>
    <mergeCell ref="E12:F12"/>
    <mergeCell ref="G12:H12"/>
    <mergeCell ref="I12:J12"/>
    <mergeCell ref="K12:L12"/>
    <mergeCell ref="M12:N12"/>
    <mergeCell ref="Y11:AB11"/>
    <mergeCell ref="AC11:AF11"/>
    <mergeCell ref="AG11:AJ11"/>
    <mergeCell ref="AK11:AN11"/>
    <mergeCell ref="AO11:AR11"/>
    <mergeCell ref="AS11:AV11"/>
    <mergeCell ref="BK12:BL12"/>
    <mergeCell ref="B13:D13"/>
    <mergeCell ref="E13:F13"/>
    <mergeCell ref="G13:H13"/>
    <mergeCell ref="I13:J13"/>
    <mergeCell ref="K13:L13"/>
    <mergeCell ref="M13:N13"/>
    <mergeCell ref="O13:P13"/>
    <mergeCell ref="Q13:R13"/>
    <mergeCell ref="S13:T13"/>
    <mergeCell ref="AY12:AZ12"/>
    <mergeCell ref="BA12:BB12"/>
    <mergeCell ref="BC12:BD12"/>
    <mergeCell ref="BE12:BF12"/>
    <mergeCell ref="BG12:BH12"/>
    <mergeCell ref="BI12:BJ12"/>
    <mergeCell ref="AM12:AN12"/>
    <mergeCell ref="AO12:AP12"/>
    <mergeCell ref="AQ12:AR12"/>
    <mergeCell ref="AS12:AT12"/>
    <mergeCell ref="BE13:BF13"/>
    <mergeCell ref="BG13:BH13"/>
    <mergeCell ref="BI13:BJ13"/>
    <mergeCell ref="BK13:BL13"/>
    <mergeCell ref="B14:C14"/>
    <mergeCell ref="E14:F14"/>
    <mergeCell ref="G14:H14"/>
    <mergeCell ref="I14:J14"/>
    <mergeCell ref="K14:L14"/>
    <mergeCell ref="M14:N14"/>
    <mergeCell ref="AS13:AT13"/>
    <mergeCell ref="AU13:AV13"/>
    <mergeCell ref="AW13:AX13"/>
    <mergeCell ref="AY13:AZ13"/>
    <mergeCell ref="BA13:BB13"/>
    <mergeCell ref="BC13:BD13"/>
    <mergeCell ref="AG13:AH13"/>
    <mergeCell ref="AI13:AJ13"/>
    <mergeCell ref="AK13:AL13"/>
    <mergeCell ref="AM13:AN13"/>
    <mergeCell ref="AO13:AP13"/>
    <mergeCell ref="AQ13:AR13"/>
    <mergeCell ref="U13:V13"/>
    <mergeCell ref="W13:X13"/>
    <mergeCell ref="Y13:Z13"/>
    <mergeCell ref="AA13:AB13"/>
    <mergeCell ref="AC13:AD13"/>
    <mergeCell ref="AE13:AF13"/>
    <mergeCell ref="BK14:BL14"/>
    <mergeCell ref="O15:P15"/>
    <mergeCell ref="Q15:R15"/>
    <mergeCell ref="S15:T15"/>
    <mergeCell ref="AY14:AZ14"/>
    <mergeCell ref="BA14:BB14"/>
    <mergeCell ref="BC14:BD14"/>
    <mergeCell ref="BE14:BF14"/>
    <mergeCell ref="BG14:BH14"/>
    <mergeCell ref="BI14:BJ14"/>
    <mergeCell ref="AM14:AN14"/>
    <mergeCell ref="AO14:AP14"/>
    <mergeCell ref="AQ14:AR14"/>
    <mergeCell ref="AS14:AT14"/>
    <mergeCell ref="AU14:AV14"/>
    <mergeCell ref="AW14:AX14"/>
    <mergeCell ref="AA14:AB14"/>
    <mergeCell ref="AC14:AD14"/>
    <mergeCell ref="AE14:AF14"/>
    <mergeCell ref="AG14:AH14"/>
    <mergeCell ref="AI14:AJ14"/>
    <mergeCell ref="AK14:AL14"/>
    <mergeCell ref="O14:P14"/>
    <mergeCell ref="Q14:R14"/>
    <mergeCell ref="S14:T14"/>
    <mergeCell ref="U14:V14"/>
    <mergeCell ref="W14:X14"/>
    <mergeCell ref="Y14:Z14"/>
    <mergeCell ref="BE15:BF15"/>
    <mergeCell ref="BG15:BH15"/>
    <mergeCell ref="BI15:BJ15"/>
    <mergeCell ref="BK15:BL15"/>
    <mergeCell ref="B16:C16"/>
    <mergeCell ref="E16:F16"/>
    <mergeCell ref="G16:H16"/>
    <mergeCell ref="I16:J16"/>
    <mergeCell ref="K16:L16"/>
    <mergeCell ref="M16:N16"/>
    <mergeCell ref="AS15:AT15"/>
    <mergeCell ref="AU15:AV15"/>
    <mergeCell ref="AW15:AX15"/>
    <mergeCell ref="AY15:AZ15"/>
    <mergeCell ref="BA15:BB15"/>
    <mergeCell ref="BC15:BD15"/>
    <mergeCell ref="AG15:AH15"/>
    <mergeCell ref="AI15:AJ15"/>
    <mergeCell ref="AK15:AL15"/>
    <mergeCell ref="AM15:AN15"/>
    <mergeCell ref="AO15:AP15"/>
    <mergeCell ref="AQ15:AR15"/>
    <mergeCell ref="U15:V15"/>
    <mergeCell ref="W15:X15"/>
    <mergeCell ref="Y15:Z15"/>
    <mergeCell ref="AA15:AB15"/>
    <mergeCell ref="AC15:AD15"/>
    <mergeCell ref="AE15:AF15"/>
    <mergeCell ref="BK16:BL16"/>
    <mergeCell ref="B15:C15"/>
    <mergeCell ref="E15:F15"/>
    <mergeCell ref="G15:H15"/>
    <mergeCell ref="I15:J15"/>
    <mergeCell ref="K15:L15"/>
    <mergeCell ref="M15:N15"/>
    <mergeCell ref="O17:P17"/>
    <mergeCell ref="Q17:R17"/>
    <mergeCell ref="S17:T17"/>
    <mergeCell ref="AY16:AZ16"/>
    <mergeCell ref="BA16:BB16"/>
    <mergeCell ref="BC16:BD16"/>
    <mergeCell ref="BE16:BF16"/>
    <mergeCell ref="BG16:BH16"/>
    <mergeCell ref="BI16:BJ16"/>
    <mergeCell ref="AM16:AN16"/>
    <mergeCell ref="AO16:AP16"/>
    <mergeCell ref="AQ16:AR16"/>
    <mergeCell ref="AS16:AT16"/>
    <mergeCell ref="AU16:AV16"/>
    <mergeCell ref="AW16:AX16"/>
    <mergeCell ref="AA16:AB16"/>
    <mergeCell ref="AC16:AD16"/>
    <mergeCell ref="AE16:AF16"/>
    <mergeCell ref="AG16:AH16"/>
    <mergeCell ref="AI16:AJ16"/>
    <mergeCell ref="AK16:AL16"/>
    <mergeCell ref="O16:P16"/>
    <mergeCell ref="Q16:R16"/>
    <mergeCell ref="S16:T16"/>
    <mergeCell ref="U16:V16"/>
    <mergeCell ref="W16:X16"/>
    <mergeCell ref="Y16:Z16"/>
    <mergeCell ref="BE17:BF17"/>
    <mergeCell ref="BG17:BH17"/>
    <mergeCell ref="BI17:BJ17"/>
    <mergeCell ref="BK17:BL17"/>
    <mergeCell ref="B18:C18"/>
    <mergeCell ref="E18:F18"/>
    <mergeCell ref="G18:H18"/>
    <mergeCell ref="I18:J18"/>
    <mergeCell ref="K18:L18"/>
    <mergeCell ref="M18:N18"/>
    <mergeCell ref="AS17:AT17"/>
    <mergeCell ref="AU17:AV17"/>
    <mergeCell ref="AW17:AX17"/>
    <mergeCell ref="AY17:AZ17"/>
    <mergeCell ref="BA17:BB17"/>
    <mergeCell ref="BC17:BD17"/>
    <mergeCell ref="AG17:AH17"/>
    <mergeCell ref="AI17:AJ17"/>
    <mergeCell ref="AK17:AL17"/>
    <mergeCell ref="AM17:AN17"/>
    <mergeCell ref="AO17:AP17"/>
    <mergeCell ref="AQ17:AR17"/>
    <mergeCell ref="U17:V17"/>
    <mergeCell ref="W17:X17"/>
    <mergeCell ref="Y17:Z17"/>
    <mergeCell ref="AA17:AB17"/>
    <mergeCell ref="AC17:AD17"/>
    <mergeCell ref="AE17:AF17"/>
    <mergeCell ref="BK18:BL18"/>
    <mergeCell ref="B17:C17"/>
    <mergeCell ref="E17:F17"/>
    <mergeCell ref="G17:H17"/>
    <mergeCell ref="I17:J17"/>
    <mergeCell ref="K17:L17"/>
    <mergeCell ref="M17:N17"/>
    <mergeCell ref="O19:P19"/>
    <mergeCell ref="Q19:R19"/>
    <mergeCell ref="S19:T19"/>
    <mergeCell ref="AY18:AZ18"/>
    <mergeCell ref="BA18:BB18"/>
    <mergeCell ref="BC18:BD18"/>
    <mergeCell ref="BE18:BF18"/>
    <mergeCell ref="BG18:BH18"/>
    <mergeCell ref="BI18:BJ18"/>
    <mergeCell ref="AM18:AN18"/>
    <mergeCell ref="AO18:AP18"/>
    <mergeCell ref="AQ18:AR18"/>
    <mergeCell ref="AS18:AT18"/>
    <mergeCell ref="AU18:AV18"/>
    <mergeCell ref="AW18:AX18"/>
    <mergeCell ref="AA18:AB18"/>
    <mergeCell ref="AC18:AD18"/>
    <mergeCell ref="AE18:AF18"/>
    <mergeCell ref="AG18:AH18"/>
    <mergeCell ref="AI18:AJ18"/>
    <mergeCell ref="AK18:AL18"/>
    <mergeCell ref="O18:P18"/>
    <mergeCell ref="Q18:R18"/>
    <mergeCell ref="S18:T18"/>
    <mergeCell ref="U18:V18"/>
    <mergeCell ref="W18:X18"/>
    <mergeCell ref="Y18:Z18"/>
    <mergeCell ref="BE19:BF19"/>
    <mergeCell ref="BG19:BH19"/>
    <mergeCell ref="BI19:BJ19"/>
    <mergeCell ref="BK19:BL19"/>
    <mergeCell ref="B20:C20"/>
    <mergeCell ref="E20:F20"/>
    <mergeCell ref="G20:H20"/>
    <mergeCell ref="I20:J20"/>
    <mergeCell ref="K20:L20"/>
    <mergeCell ref="M20:N20"/>
    <mergeCell ref="AS19:AT19"/>
    <mergeCell ref="AU19:AV19"/>
    <mergeCell ref="AW19:AX19"/>
    <mergeCell ref="AY19:AZ19"/>
    <mergeCell ref="BA19:BB19"/>
    <mergeCell ref="BC19:BD19"/>
    <mergeCell ref="AG19:AH19"/>
    <mergeCell ref="AI19:AJ19"/>
    <mergeCell ref="AK19:AL19"/>
    <mergeCell ref="AM19:AN19"/>
    <mergeCell ref="AO19:AP19"/>
    <mergeCell ref="AQ19:AR19"/>
    <mergeCell ref="U19:V19"/>
    <mergeCell ref="W19:X19"/>
    <mergeCell ref="Y19:Z19"/>
    <mergeCell ref="AA19:AB19"/>
    <mergeCell ref="AC19:AD19"/>
    <mergeCell ref="AE19:AF19"/>
    <mergeCell ref="BK20:BL20"/>
    <mergeCell ref="B19:C19"/>
    <mergeCell ref="E19:F19"/>
    <mergeCell ref="G19:H19"/>
    <mergeCell ref="I19:J19"/>
    <mergeCell ref="K19:L19"/>
    <mergeCell ref="M19:N19"/>
    <mergeCell ref="O21:P21"/>
    <mergeCell ref="Q21:R21"/>
    <mergeCell ref="S21:T21"/>
    <mergeCell ref="AY20:AZ20"/>
    <mergeCell ref="BA20:BB20"/>
    <mergeCell ref="BC20:BD20"/>
    <mergeCell ref="BE20:BF20"/>
    <mergeCell ref="BG20:BH20"/>
    <mergeCell ref="BI20:BJ20"/>
    <mergeCell ref="AM20:AN20"/>
    <mergeCell ref="AO20:AP20"/>
    <mergeCell ref="AQ20:AR20"/>
    <mergeCell ref="AS20:AT20"/>
    <mergeCell ref="AU20:AV20"/>
    <mergeCell ref="AW20:AX20"/>
    <mergeCell ref="AA20:AB20"/>
    <mergeCell ref="AC20:AD20"/>
    <mergeCell ref="AE20:AF20"/>
    <mergeCell ref="AG20:AH20"/>
    <mergeCell ref="AI20:AJ20"/>
    <mergeCell ref="AK20:AL20"/>
    <mergeCell ref="O20:P20"/>
    <mergeCell ref="Q20:R20"/>
    <mergeCell ref="S20:T20"/>
    <mergeCell ref="U20:V20"/>
    <mergeCell ref="W20:X20"/>
    <mergeCell ref="Y20:Z20"/>
    <mergeCell ref="BE21:BF21"/>
    <mergeCell ref="BG21:BH21"/>
    <mergeCell ref="BI21:BJ21"/>
    <mergeCell ref="BK21:BL21"/>
    <mergeCell ref="B22:C22"/>
    <mergeCell ref="E22:F22"/>
    <mergeCell ref="G22:H22"/>
    <mergeCell ref="I22:J22"/>
    <mergeCell ref="K22:L22"/>
    <mergeCell ref="M22:N22"/>
    <mergeCell ref="AS21:AT21"/>
    <mergeCell ref="AU21:AV21"/>
    <mergeCell ref="AW21:AX21"/>
    <mergeCell ref="AY21:AZ21"/>
    <mergeCell ref="BA21:BB21"/>
    <mergeCell ref="BC21:BD21"/>
    <mergeCell ref="AG21:AH21"/>
    <mergeCell ref="AI21:AJ21"/>
    <mergeCell ref="AK21:AL21"/>
    <mergeCell ref="AM21:AN21"/>
    <mergeCell ref="AO21:AP21"/>
    <mergeCell ref="AQ21:AR21"/>
    <mergeCell ref="U21:V21"/>
    <mergeCell ref="W21:X21"/>
    <mergeCell ref="Y21:Z21"/>
    <mergeCell ref="AA21:AB21"/>
    <mergeCell ref="AC21:AD21"/>
    <mergeCell ref="AE21:AF21"/>
    <mergeCell ref="BK22:BL22"/>
    <mergeCell ref="B21:C21"/>
    <mergeCell ref="E21:F21"/>
    <mergeCell ref="G21:H21"/>
    <mergeCell ref="I21:J21"/>
    <mergeCell ref="K21:L21"/>
    <mergeCell ref="M21:N21"/>
    <mergeCell ref="O23:P23"/>
    <mergeCell ref="Q23:R23"/>
    <mergeCell ref="S23:T23"/>
    <mergeCell ref="AY22:AZ22"/>
    <mergeCell ref="BA22:BB22"/>
    <mergeCell ref="BC22:BD22"/>
    <mergeCell ref="BE22:BF22"/>
    <mergeCell ref="BG22:BH22"/>
    <mergeCell ref="BI22:BJ22"/>
    <mergeCell ref="AM22:AN22"/>
    <mergeCell ref="AO22:AP22"/>
    <mergeCell ref="AQ22:AR22"/>
    <mergeCell ref="AS22:AT22"/>
    <mergeCell ref="AU22:AV22"/>
    <mergeCell ref="AW22:AX22"/>
    <mergeCell ref="AA22:AB22"/>
    <mergeCell ref="AC22:AD22"/>
    <mergeCell ref="AE22:AF22"/>
    <mergeCell ref="AG22:AH22"/>
    <mergeCell ref="AI22:AJ22"/>
    <mergeCell ref="AK22:AL22"/>
    <mergeCell ref="O22:P22"/>
    <mergeCell ref="Q22:R22"/>
    <mergeCell ref="S22:T22"/>
    <mergeCell ref="U22:V22"/>
    <mergeCell ref="W22:X22"/>
    <mergeCell ref="Y22:Z22"/>
    <mergeCell ref="BE23:BF23"/>
    <mergeCell ref="BG23:BH23"/>
    <mergeCell ref="BI23:BJ23"/>
    <mergeCell ref="BK23:BL23"/>
    <mergeCell ref="B24:C24"/>
    <mergeCell ref="E24:F24"/>
    <mergeCell ref="G24:H24"/>
    <mergeCell ref="I24:J24"/>
    <mergeCell ref="K24:L24"/>
    <mergeCell ref="M24:N24"/>
    <mergeCell ref="AS23:AT23"/>
    <mergeCell ref="AU23:AV23"/>
    <mergeCell ref="AW23:AX23"/>
    <mergeCell ref="AY23:AZ23"/>
    <mergeCell ref="BA23:BB23"/>
    <mergeCell ref="BC23:BD23"/>
    <mergeCell ref="AG23:AH23"/>
    <mergeCell ref="AI23:AJ23"/>
    <mergeCell ref="AK23:AL23"/>
    <mergeCell ref="AM23:AN23"/>
    <mergeCell ref="AO23:AP23"/>
    <mergeCell ref="AQ23:AR23"/>
    <mergeCell ref="U23:V23"/>
    <mergeCell ref="W23:X23"/>
    <mergeCell ref="Y23:Z23"/>
    <mergeCell ref="AA23:AB23"/>
    <mergeCell ref="AC23:AD23"/>
    <mergeCell ref="AE23:AF23"/>
    <mergeCell ref="BK24:BL24"/>
    <mergeCell ref="B23:C23"/>
    <mergeCell ref="E23:F23"/>
    <mergeCell ref="G23:H23"/>
    <mergeCell ref="I23:J23"/>
    <mergeCell ref="K23:L23"/>
    <mergeCell ref="M23:N23"/>
    <mergeCell ref="O25:P25"/>
    <mergeCell ref="Q25:R25"/>
    <mergeCell ref="S25:T25"/>
    <mergeCell ref="AY24:AZ24"/>
    <mergeCell ref="BA24:BB24"/>
    <mergeCell ref="BC24:BD24"/>
    <mergeCell ref="BE24:BF24"/>
    <mergeCell ref="BG24:BH24"/>
    <mergeCell ref="BI24:BJ24"/>
    <mergeCell ref="AM24:AN24"/>
    <mergeCell ref="AO24:AP24"/>
    <mergeCell ref="AQ24:AR24"/>
    <mergeCell ref="AS24:AT24"/>
    <mergeCell ref="AU24:AV24"/>
    <mergeCell ref="AW24:AX24"/>
    <mergeCell ref="AA24:AB24"/>
    <mergeCell ref="AC24:AD24"/>
    <mergeCell ref="AE24:AF24"/>
    <mergeCell ref="AG24:AH24"/>
    <mergeCell ref="AI24:AJ24"/>
    <mergeCell ref="AK24:AL24"/>
    <mergeCell ref="O24:P24"/>
    <mergeCell ref="Q24:R24"/>
    <mergeCell ref="S24:T24"/>
    <mergeCell ref="U24:V24"/>
    <mergeCell ref="W24:X24"/>
    <mergeCell ref="Y24:Z24"/>
    <mergeCell ref="BE25:BF25"/>
    <mergeCell ref="BG25:BH25"/>
    <mergeCell ref="BI25:BJ25"/>
    <mergeCell ref="BK25:BL25"/>
    <mergeCell ref="B26:C26"/>
    <mergeCell ref="E26:F26"/>
    <mergeCell ref="G26:H26"/>
    <mergeCell ref="I26:J26"/>
    <mergeCell ref="K26:L26"/>
    <mergeCell ref="M26:N26"/>
    <mergeCell ref="AS25:AT25"/>
    <mergeCell ref="AU25:AV25"/>
    <mergeCell ref="AW25:AX25"/>
    <mergeCell ref="AY25:AZ25"/>
    <mergeCell ref="BA25:BB25"/>
    <mergeCell ref="BC25:BD25"/>
    <mergeCell ref="AG25:AH25"/>
    <mergeCell ref="AI25:AJ25"/>
    <mergeCell ref="AK25:AL25"/>
    <mergeCell ref="AM25:AN25"/>
    <mergeCell ref="AO25:AP25"/>
    <mergeCell ref="AQ25:AR25"/>
    <mergeCell ref="U25:V25"/>
    <mergeCell ref="W25:X25"/>
    <mergeCell ref="Y25:Z25"/>
    <mergeCell ref="AA25:AB25"/>
    <mergeCell ref="AC25:AD25"/>
    <mergeCell ref="AE25:AF25"/>
    <mergeCell ref="BK26:BL26"/>
    <mergeCell ref="B25:C25"/>
    <mergeCell ref="E25:F25"/>
    <mergeCell ref="G25:H25"/>
    <mergeCell ref="I25:J25"/>
    <mergeCell ref="K25:L25"/>
    <mergeCell ref="M25:N25"/>
    <mergeCell ref="O27:P27"/>
    <mergeCell ref="Q27:R27"/>
    <mergeCell ref="S27:T27"/>
    <mergeCell ref="AY26:AZ26"/>
    <mergeCell ref="BA26:BB26"/>
    <mergeCell ref="BC26:BD26"/>
    <mergeCell ref="BE26:BF26"/>
    <mergeCell ref="BG26:BH26"/>
    <mergeCell ref="BI26:BJ26"/>
    <mergeCell ref="AM26:AN26"/>
    <mergeCell ref="AO26:AP26"/>
    <mergeCell ref="AQ26:AR26"/>
    <mergeCell ref="AS26:AT26"/>
    <mergeCell ref="AU26:AV26"/>
    <mergeCell ref="AW26:AX26"/>
    <mergeCell ref="AA26:AB26"/>
    <mergeCell ref="AC26:AD26"/>
    <mergeCell ref="AE26:AF26"/>
    <mergeCell ref="AG26:AH26"/>
    <mergeCell ref="AI26:AJ26"/>
    <mergeCell ref="AK26:AL26"/>
    <mergeCell ref="O26:P26"/>
    <mergeCell ref="Q26:R26"/>
    <mergeCell ref="S26:T26"/>
    <mergeCell ref="U26:V26"/>
    <mergeCell ref="W26:X26"/>
    <mergeCell ref="Y26:Z26"/>
    <mergeCell ref="BE27:BF27"/>
    <mergeCell ref="BG27:BH27"/>
    <mergeCell ref="BI27:BJ27"/>
    <mergeCell ref="BK27:BL27"/>
    <mergeCell ref="B28:C28"/>
    <mergeCell ref="E28:F28"/>
    <mergeCell ref="G28:H28"/>
    <mergeCell ref="I28:J28"/>
    <mergeCell ref="K28:L28"/>
    <mergeCell ref="M28:N28"/>
    <mergeCell ref="AS27:AT27"/>
    <mergeCell ref="AU27:AV27"/>
    <mergeCell ref="AW27:AX27"/>
    <mergeCell ref="AY27:AZ27"/>
    <mergeCell ref="BA27:BB27"/>
    <mergeCell ref="BC27:BD27"/>
    <mergeCell ref="AG27:AH27"/>
    <mergeCell ref="AI27:AJ27"/>
    <mergeCell ref="AK27:AL27"/>
    <mergeCell ref="AM27:AN27"/>
    <mergeCell ref="AO27:AP27"/>
    <mergeCell ref="AQ27:AR27"/>
    <mergeCell ref="U27:V27"/>
    <mergeCell ref="W27:X27"/>
    <mergeCell ref="Y27:Z27"/>
    <mergeCell ref="AA27:AB27"/>
    <mergeCell ref="AC27:AD27"/>
    <mergeCell ref="AE27:AF27"/>
    <mergeCell ref="BK28:BL28"/>
    <mergeCell ref="B27:C27"/>
    <mergeCell ref="E27:F27"/>
    <mergeCell ref="G27:H27"/>
    <mergeCell ref="I27:J27"/>
    <mergeCell ref="K27:L27"/>
    <mergeCell ref="M27:N27"/>
    <mergeCell ref="O29:P29"/>
    <mergeCell ref="Q29:R29"/>
    <mergeCell ref="S29:T29"/>
    <mergeCell ref="AY28:AZ28"/>
    <mergeCell ref="BA28:BB28"/>
    <mergeCell ref="BC28:BD28"/>
    <mergeCell ref="BE28:BF28"/>
    <mergeCell ref="BG28:BH28"/>
    <mergeCell ref="BI28:BJ28"/>
    <mergeCell ref="AM28:AN28"/>
    <mergeCell ref="AO28:AP28"/>
    <mergeCell ref="AQ28:AR28"/>
    <mergeCell ref="AS28:AT28"/>
    <mergeCell ref="AU28:AV28"/>
    <mergeCell ref="AW28:AX28"/>
    <mergeCell ref="AA28:AB28"/>
    <mergeCell ref="AC28:AD28"/>
    <mergeCell ref="AE28:AF28"/>
    <mergeCell ref="AG28:AH28"/>
    <mergeCell ref="AI28:AJ28"/>
    <mergeCell ref="AK28:AL28"/>
    <mergeCell ref="O28:P28"/>
    <mergeCell ref="Q28:R28"/>
    <mergeCell ref="S28:T28"/>
    <mergeCell ref="U28:V28"/>
    <mergeCell ref="W28:X28"/>
    <mergeCell ref="Y28:Z28"/>
    <mergeCell ref="BE29:BF29"/>
    <mergeCell ref="BG29:BH29"/>
    <mergeCell ref="BI29:BJ29"/>
    <mergeCell ref="BK29:BL29"/>
    <mergeCell ref="B30:C30"/>
    <mergeCell ref="E30:F30"/>
    <mergeCell ref="G30:H30"/>
    <mergeCell ref="I30:J30"/>
    <mergeCell ref="K30:L30"/>
    <mergeCell ref="M30:N30"/>
    <mergeCell ref="AS29:AT29"/>
    <mergeCell ref="AU29:AV29"/>
    <mergeCell ref="AW29:AX29"/>
    <mergeCell ref="AY29:AZ29"/>
    <mergeCell ref="BA29:BB29"/>
    <mergeCell ref="BC29:BD29"/>
    <mergeCell ref="AG29:AH29"/>
    <mergeCell ref="AI29:AJ29"/>
    <mergeCell ref="AK29:AL29"/>
    <mergeCell ref="AM29:AN29"/>
    <mergeCell ref="AO29:AP29"/>
    <mergeCell ref="AQ29:AR29"/>
    <mergeCell ref="U29:V29"/>
    <mergeCell ref="W29:X29"/>
    <mergeCell ref="Y29:Z29"/>
    <mergeCell ref="AA29:AB29"/>
    <mergeCell ref="AC29:AD29"/>
    <mergeCell ref="AE29:AF29"/>
    <mergeCell ref="BK30:BL30"/>
    <mergeCell ref="B29:C29"/>
    <mergeCell ref="E29:F29"/>
    <mergeCell ref="G29:H29"/>
    <mergeCell ref="I29:J29"/>
    <mergeCell ref="K29:L29"/>
    <mergeCell ref="M29:N29"/>
    <mergeCell ref="O31:P31"/>
    <mergeCell ref="Q31:R31"/>
    <mergeCell ref="S31:T31"/>
    <mergeCell ref="AY30:AZ30"/>
    <mergeCell ref="BA30:BB30"/>
    <mergeCell ref="BC30:BD30"/>
    <mergeCell ref="BE30:BF30"/>
    <mergeCell ref="BG30:BH30"/>
    <mergeCell ref="BI30:BJ30"/>
    <mergeCell ref="AM30:AN30"/>
    <mergeCell ref="AO30:AP30"/>
    <mergeCell ref="AQ30:AR30"/>
    <mergeCell ref="AS30:AT30"/>
    <mergeCell ref="AU30:AV30"/>
    <mergeCell ref="AW30:AX30"/>
    <mergeCell ref="AA30:AB30"/>
    <mergeCell ref="AC30:AD30"/>
    <mergeCell ref="AE30:AF30"/>
    <mergeCell ref="AG30:AH30"/>
    <mergeCell ref="AI30:AJ30"/>
    <mergeCell ref="AK30:AL30"/>
    <mergeCell ref="O30:P30"/>
    <mergeCell ref="Q30:R30"/>
    <mergeCell ref="S30:T30"/>
    <mergeCell ref="U30:V30"/>
    <mergeCell ref="W30:X30"/>
    <mergeCell ref="Y30:Z30"/>
    <mergeCell ref="BE31:BF31"/>
    <mergeCell ref="BG31:BH31"/>
    <mergeCell ref="BI31:BJ31"/>
    <mergeCell ref="BK31:BL31"/>
    <mergeCell ref="B32:C32"/>
    <mergeCell ref="E32:F32"/>
    <mergeCell ref="G32:H32"/>
    <mergeCell ref="I32:J32"/>
    <mergeCell ref="K32:L32"/>
    <mergeCell ref="M32:N32"/>
    <mergeCell ref="AS31:AT31"/>
    <mergeCell ref="AU31:AV31"/>
    <mergeCell ref="AW31:AX31"/>
    <mergeCell ref="AY31:AZ31"/>
    <mergeCell ref="BA31:BB31"/>
    <mergeCell ref="BC31:BD31"/>
    <mergeCell ref="AG31:AH31"/>
    <mergeCell ref="AI31:AJ31"/>
    <mergeCell ref="AK31:AL31"/>
    <mergeCell ref="AM31:AN31"/>
    <mergeCell ref="AO31:AP31"/>
    <mergeCell ref="AQ31:AR31"/>
    <mergeCell ref="U31:V31"/>
    <mergeCell ref="W31:X31"/>
    <mergeCell ref="Y31:Z31"/>
    <mergeCell ref="AA31:AB31"/>
    <mergeCell ref="AC31:AD31"/>
    <mergeCell ref="AE31:AF31"/>
    <mergeCell ref="BK32:BL32"/>
    <mergeCell ref="B31:C31"/>
    <mergeCell ref="E31:F31"/>
    <mergeCell ref="G31:H31"/>
    <mergeCell ref="I31:J31"/>
    <mergeCell ref="K31:L31"/>
    <mergeCell ref="M31:N31"/>
    <mergeCell ref="O33:P33"/>
    <mergeCell ref="Q33:R33"/>
    <mergeCell ref="S33:T33"/>
    <mergeCell ref="AY32:AZ32"/>
    <mergeCell ref="BA32:BB32"/>
    <mergeCell ref="BC32:BD32"/>
    <mergeCell ref="BE32:BF32"/>
    <mergeCell ref="BG32:BH32"/>
    <mergeCell ref="BI32:BJ32"/>
    <mergeCell ref="AM32:AN32"/>
    <mergeCell ref="AO32:AP32"/>
    <mergeCell ref="AQ32:AR32"/>
    <mergeCell ref="AS32:AT32"/>
    <mergeCell ref="AU32:AV32"/>
    <mergeCell ref="AW32:AX32"/>
    <mergeCell ref="AA32:AB32"/>
    <mergeCell ref="AC32:AD32"/>
    <mergeCell ref="AE32:AF32"/>
    <mergeCell ref="AG32:AH32"/>
    <mergeCell ref="AI32:AJ32"/>
    <mergeCell ref="AK32:AL32"/>
    <mergeCell ref="O32:P32"/>
    <mergeCell ref="Q32:R32"/>
    <mergeCell ref="S32:T32"/>
    <mergeCell ref="U32:V32"/>
    <mergeCell ref="W32:X32"/>
    <mergeCell ref="Y32:Z32"/>
    <mergeCell ref="BE33:BF33"/>
    <mergeCell ref="BG33:BH33"/>
    <mergeCell ref="BI33:BJ33"/>
    <mergeCell ref="BK33:BL33"/>
    <mergeCell ref="B34:C34"/>
    <mergeCell ref="E34:F34"/>
    <mergeCell ref="G34:H34"/>
    <mergeCell ref="I34:J34"/>
    <mergeCell ref="K34:L34"/>
    <mergeCell ref="M34:N34"/>
    <mergeCell ref="AS33:AT33"/>
    <mergeCell ref="AU33:AV33"/>
    <mergeCell ref="AW33:AX33"/>
    <mergeCell ref="AY33:AZ33"/>
    <mergeCell ref="BA33:BB33"/>
    <mergeCell ref="BC33:BD33"/>
    <mergeCell ref="AG33:AH33"/>
    <mergeCell ref="AI33:AJ33"/>
    <mergeCell ref="AK33:AL33"/>
    <mergeCell ref="AM33:AN33"/>
    <mergeCell ref="AO33:AP33"/>
    <mergeCell ref="AQ33:AR33"/>
    <mergeCell ref="U33:V33"/>
    <mergeCell ref="W33:X33"/>
    <mergeCell ref="Y33:Z33"/>
    <mergeCell ref="AA33:AB33"/>
    <mergeCell ref="AC33:AD33"/>
    <mergeCell ref="AE33:AF33"/>
    <mergeCell ref="BK34:BL34"/>
    <mergeCell ref="B33:C33"/>
    <mergeCell ref="E33:F33"/>
    <mergeCell ref="G33:H33"/>
    <mergeCell ref="I33:J33"/>
    <mergeCell ref="K33:L33"/>
    <mergeCell ref="M33:N33"/>
    <mergeCell ref="O35:P35"/>
    <mergeCell ref="Q35:R35"/>
    <mergeCell ref="S35:T35"/>
    <mergeCell ref="AY34:AZ34"/>
    <mergeCell ref="BA34:BB34"/>
    <mergeCell ref="BC34:BD34"/>
    <mergeCell ref="BE34:BF34"/>
    <mergeCell ref="BG34:BH34"/>
    <mergeCell ref="BI34:BJ34"/>
    <mergeCell ref="AM34:AN34"/>
    <mergeCell ref="AO34:AP34"/>
    <mergeCell ref="AQ34:AR34"/>
    <mergeCell ref="AS34:AT34"/>
    <mergeCell ref="AU34:AV34"/>
    <mergeCell ref="AW34:AX34"/>
    <mergeCell ref="AA34:AB34"/>
    <mergeCell ref="AC34:AD34"/>
    <mergeCell ref="AE34:AF34"/>
    <mergeCell ref="AG34:AH34"/>
    <mergeCell ref="AI34:AJ34"/>
    <mergeCell ref="AK34:AL34"/>
    <mergeCell ref="O34:P34"/>
    <mergeCell ref="Q34:R34"/>
    <mergeCell ref="S34:T34"/>
    <mergeCell ref="U34:V34"/>
    <mergeCell ref="W34:X34"/>
    <mergeCell ref="Y34:Z34"/>
    <mergeCell ref="BE35:BF35"/>
    <mergeCell ref="BG35:BH35"/>
    <mergeCell ref="BI35:BJ35"/>
    <mergeCell ref="BK35:BL35"/>
    <mergeCell ref="B36:C36"/>
    <mergeCell ref="E36:F36"/>
    <mergeCell ref="G36:H36"/>
    <mergeCell ref="I36:J36"/>
    <mergeCell ref="K36:L36"/>
    <mergeCell ref="M36:N36"/>
    <mergeCell ref="AS35:AT35"/>
    <mergeCell ref="AU35:AV35"/>
    <mergeCell ref="AW35:AX35"/>
    <mergeCell ref="AY35:AZ35"/>
    <mergeCell ref="BA35:BB35"/>
    <mergeCell ref="BC35:BD35"/>
    <mergeCell ref="AG35:AH35"/>
    <mergeCell ref="AI35:AJ35"/>
    <mergeCell ref="AK35:AL35"/>
    <mergeCell ref="AM35:AN35"/>
    <mergeCell ref="AO35:AP35"/>
    <mergeCell ref="AQ35:AR35"/>
    <mergeCell ref="U35:V35"/>
    <mergeCell ref="W35:X35"/>
    <mergeCell ref="Y35:Z35"/>
    <mergeCell ref="AA35:AB35"/>
    <mergeCell ref="AC35:AD35"/>
    <mergeCell ref="AE35:AF35"/>
    <mergeCell ref="BK36:BL36"/>
    <mergeCell ref="B35:C35"/>
    <mergeCell ref="E35:F35"/>
    <mergeCell ref="G35:H35"/>
    <mergeCell ref="I35:J35"/>
    <mergeCell ref="K35:L35"/>
    <mergeCell ref="M35:N35"/>
    <mergeCell ref="O37:P37"/>
    <mergeCell ref="Q37:R37"/>
    <mergeCell ref="S37:T37"/>
    <mergeCell ref="AY36:AZ36"/>
    <mergeCell ref="BA36:BB36"/>
    <mergeCell ref="BC36:BD36"/>
    <mergeCell ref="BE36:BF36"/>
    <mergeCell ref="BG36:BH36"/>
    <mergeCell ref="BI36:BJ36"/>
    <mergeCell ref="AM36:AN36"/>
    <mergeCell ref="AO36:AP36"/>
    <mergeCell ref="AQ36:AR36"/>
    <mergeCell ref="AS36:AT36"/>
    <mergeCell ref="AU36:AV36"/>
    <mergeCell ref="AW36:AX36"/>
    <mergeCell ref="AA36:AB36"/>
    <mergeCell ref="AC36:AD36"/>
    <mergeCell ref="AE36:AF36"/>
    <mergeCell ref="AG36:AH36"/>
    <mergeCell ref="AI36:AJ36"/>
    <mergeCell ref="AK36:AL36"/>
    <mergeCell ref="O36:P36"/>
    <mergeCell ref="Q36:R36"/>
    <mergeCell ref="S36:T36"/>
    <mergeCell ref="U36:V36"/>
    <mergeCell ref="W36:X36"/>
    <mergeCell ref="Y36:Z36"/>
    <mergeCell ref="BE37:BF37"/>
    <mergeCell ref="BG37:BH37"/>
    <mergeCell ref="BI37:BJ37"/>
    <mergeCell ref="BK37:BL37"/>
    <mergeCell ref="B38:C38"/>
    <mergeCell ref="E38:F38"/>
    <mergeCell ref="G38:H38"/>
    <mergeCell ref="I38:J38"/>
    <mergeCell ref="K38:L38"/>
    <mergeCell ref="M38:N38"/>
    <mergeCell ref="AS37:AT37"/>
    <mergeCell ref="AU37:AV37"/>
    <mergeCell ref="AW37:AX37"/>
    <mergeCell ref="AY37:AZ37"/>
    <mergeCell ref="BA37:BB37"/>
    <mergeCell ref="BC37:BD37"/>
    <mergeCell ref="AG37:AH37"/>
    <mergeCell ref="AI37:AJ37"/>
    <mergeCell ref="AK37:AL37"/>
    <mergeCell ref="AM37:AN37"/>
    <mergeCell ref="AO37:AP37"/>
    <mergeCell ref="AQ37:AR37"/>
    <mergeCell ref="U37:V37"/>
    <mergeCell ref="W37:X37"/>
    <mergeCell ref="Y37:Z37"/>
    <mergeCell ref="AA37:AB37"/>
    <mergeCell ref="AC37:AD37"/>
    <mergeCell ref="AE37:AF37"/>
    <mergeCell ref="BK38:BL38"/>
    <mergeCell ref="B37:C37"/>
    <mergeCell ref="E37:F37"/>
    <mergeCell ref="G37:H37"/>
    <mergeCell ref="I37:J37"/>
    <mergeCell ref="K37:L37"/>
    <mergeCell ref="M37:N37"/>
    <mergeCell ref="O39:P39"/>
    <mergeCell ref="Q39:R39"/>
    <mergeCell ref="S39:T39"/>
    <mergeCell ref="AY38:AZ38"/>
    <mergeCell ref="BA38:BB38"/>
    <mergeCell ref="BC38:BD38"/>
    <mergeCell ref="BE38:BF38"/>
    <mergeCell ref="BG38:BH38"/>
    <mergeCell ref="BI38:BJ38"/>
    <mergeCell ref="AM38:AN38"/>
    <mergeCell ref="AO38:AP38"/>
    <mergeCell ref="AQ38:AR38"/>
    <mergeCell ref="AS38:AT38"/>
    <mergeCell ref="AU38:AV38"/>
    <mergeCell ref="AW38:AX38"/>
    <mergeCell ref="AA38:AB38"/>
    <mergeCell ref="AC38:AD38"/>
    <mergeCell ref="AE38:AF38"/>
    <mergeCell ref="AG38:AH38"/>
    <mergeCell ref="AI38:AJ38"/>
    <mergeCell ref="AK38:AL38"/>
    <mergeCell ref="O38:P38"/>
    <mergeCell ref="Q38:R38"/>
    <mergeCell ref="S38:T38"/>
    <mergeCell ref="U38:V38"/>
    <mergeCell ref="W38:X38"/>
    <mergeCell ref="Y38:Z38"/>
    <mergeCell ref="BE39:BF39"/>
    <mergeCell ref="BG39:BH39"/>
    <mergeCell ref="BI39:BJ39"/>
    <mergeCell ref="BK39:BL39"/>
    <mergeCell ref="B40:C40"/>
    <mergeCell ref="E40:F40"/>
    <mergeCell ref="G40:H40"/>
    <mergeCell ref="I40:J40"/>
    <mergeCell ref="K40:L40"/>
    <mergeCell ref="M40:N40"/>
    <mergeCell ref="AS39:AT39"/>
    <mergeCell ref="AU39:AV39"/>
    <mergeCell ref="AW39:AX39"/>
    <mergeCell ref="AY39:AZ39"/>
    <mergeCell ref="BA39:BB39"/>
    <mergeCell ref="BC39:BD39"/>
    <mergeCell ref="AG39:AH39"/>
    <mergeCell ref="AI39:AJ39"/>
    <mergeCell ref="AK39:AL39"/>
    <mergeCell ref="AM39:AN39"/>
    <mergeCell ref="AO39:AP39"/>
    <mergeCell ref="AQ39:AR39"/>
    <mergeCell ref="U39:V39"/>
    <mergeCell ref="W39:X39"/>
    <mergeCell ref="Y39:Z39"/>
    <mergeCell ref="AA39:AB39"/>
    <mergeCell ref="AC39:AD39"/>
    <mergeCell ref="AE39:AF39"/>
    <mergeCell ref="BK40:BL40"/>
    <mergeCell ref="B39:C39"/>
    <mergeCell ref="E39:F39"/>
    <mergeCell ref="G39:H39"/>
    <mergeCell ref="I39:J39"/>
    <mergeCell ref="K39:L39"/>
    <mergeCell ref="M39:N39"/>
    <mergeCell ref="O41:P41"/>
    <mergeCell ref="Q41:R41"/>
    <mergeCell ref="S41:T41"/>
    <mergeCell ref="AY40:AZ40"/>
    <mergeCell ref="BA40:BB40"/>
    <mergeCell ref="BC40:BD40"/>
    <mergeCell ref="BE40:BF40"/>
    <mergeCell ref="BG40:BH40"/>
    <mergeCell ref="BI40:BJ40"/>
    <mergeCell ref="AM40:AN40"/>
    <mergeCell ref="AO40:AP40"/>
    <mergeCell ref="AQ40:AR40"/>
    <mergeCell ref="AS40:AT40"/>
    <mergeCell ref="AU40:AV40"/>
    <mergeCell ref="AW40:AX40"/>
    <mergeCell ref="AA40:AB40"/>
    <mergeCell ref="AC40:AD40"/>
    <mergeCell ref="AE40:AF40"/>
    <mergeCell ref="AG40:AH40"/>
    <mergeCell ref="AI40:AJ40"/>
    <mergeCell ref="AK40:AL40"/>
    <mergeCell ref="O40:P40"/>
    <mergeCell ref="Q40:R40"/>
    <mergeCell ref="S40:T40"/>
    <mergeCell ref="U40:V40"/>
    <mergeCell ref="W40:X40"/>
    <mergeCell ref="Y40:Z40"/>
    <mergeCell ref="BE41:BF41"/>
    <mergeCell ref="BG41:BH41"/>
    <mergeCell ref="BI41:BJ41"/>
    <mergeCell ref="BK41:BL41"/>
    <mergeCell ref="B42:C42"/>
    <mergeCell ref="E42:F42"/>
    <mergeCell ref="G42:H42"/>
    <mergeCell ref="I42:J42"/>
    <mergeCell ref="K42:L42"/>
    <mergeCell ref="M42:N42"/>
    <mergeCell ref="AS41:AT41"/>
    <mergeCell ref="AU41:AV41"/>
    <mergeCell ref="AW41:AX41"/>
    <mergeCell ref="AY41:AZ41"/>
    <mergeCell ref="BA41:BB41"/>
    <mergeCell ref="BC41:BD41"/>
    <mergeCell ref="AG41:AH41"/>
    <mergeCell ref="AI41:AJ41"/>
    <mergeCell ref="AK41:AL41"/>
    <mergeCell ref="AM41:AN41"/>
    <mergeCell ref="AO41:AP41"/>
    <mergeCell ref="AQ41:AR41"/>
    <mergeCell ref="U41:V41"/>
    <mergeCell ref="W41:X41"/>
    <mergeCell ref="Y41:Z41"/>
    <mergeCell ref="AA41:AB41"/>
    <mergeCell ref="AC41:AD41"/>
    <mergeCell ref="AE41:AF41"/>
    <mergeCell ref="BK42:BL42"/>
    <mergeCell ref="B41:C41"/>
    <mergeCell ref="E41:F41"/>
    <mergeCell ref="G41:H41"/>
    <mergeCell ref="I41:J41"/>
    <mergeCell ref="K41:L41"/>
    <mergeCell ref="M41:N41"/>
    <mergeCell ref="O43:P43"/>
    <mergeCell ref="Q43:R43"/>
    <mergeCell ref="S43:T43"/>
    <mergeCell ref="AY42:AZ42"/>
    <mergeCell ref="BA42:BB42"/>
    <mergeCell ref="BC42:BD42"/>
    <mergeCell ref="BE42:BF42"/>
    <mergeCell ref="BG42:BH42"/>
    <mergeCell ref="BI42:BJ42"/>
    <mergeCell ref="AM42:AN42"/>
    <mergeCell ref="AO42:AP42"/>
    <mergeCell ref="AQ42:AR42"/>
    <mergeCell ref="AS42:AT42"/>
    <mergeCell ref="AU42:AV42"/>
    <mergeCell ref="AW42:AX42"/>
    <mergeCell ref="AA42:AB42"/>
    <mergeCell ref="AC42:AD42"/>
    <mergeCell ref="AE42:AF42"/>
    <mergeCell ref="AG42:AH42"/>
    <mergeCell ref="AI42:AJ42"/>
    <mergeCell ref="AK42:AL42"/>
    <mergeCell ref="O42:P42"/>
    <mergeCell ref="Q42:R42"/>
    <mergeCell ref="S42:T42"/>
    <mergeCell ref="U42:V42"/>
    <mergeCell ref="W42:X42"/>
    <mergeCell ref="Y42:Z42"/>
    <mergeCell ref="BE43:BF43"/>
    <mergeCell ref="BG43:BH43"/>
    <mergeCell ref="BI43:BJ43"/>
    <mergeCell ref="BK43:BL43"/>
    <mergeCell ref="B44:C44"/>
    <mergeCell ref="E44:F44"/>
    <mergeCell ref="G44:H44"/>
    <mergeCell ref="I44:J44"/>
    <mergeCell ref="K44:L44"/>
    <mergeCell ref="M44:N44"/>
    <mergeCell ref="AS43:AT43"/>
    <mergeCell ref="AU43:AV43"/>
    <mergeCell ref="AW43:AX43"/>
    <mergeCell ref="AY43:AZ43"/>
    <mergeCell ref="BA43:BB43"/>
    <mergeCell ref="BC43:BD43"/>
    <mergeCell ref="AG43:AH43"/>
    <mergeCell ref="AI43:AJ43"/>
    <mergeCell ref="AK43:AL43"/>
    <mergeCell ref="AM43:AN43"/>
    <mergeCell ref="AO43:AP43"/>
    <mergeCell ref="AQ43:AR43"/>
    <mergeCell ref="U43:V43"/>
    <mergeCell ref="W43:X43"/>
    <mergeCell ref="Y43:Z43"/>
    <mergeCell ref="AA43:AB43"/>
    <mergeCell ref="AC43:AD43"/>
    <mergeCell ref="AE43:AF43"/>
    <mergeCell ref="BK44:BL44"/>
    <mergeCell ref="B43:C43"/>
    <mergeCell ref="E43:F43"/>
    <mergeCell ref="G43:H43"/>
    <mergeCell ref="I43:J43"/>
    <mergeCell ref="K43:L43"/>
    <mergeCell ref="M43:N43"/>
    <mergeCell ref="M45:N45"/>
    <mergeCell ref="O45:P45"/>
    <mergeCell ref="Q45:R45"/>
    <mergeCell ref="S45:T45"/>
    <mergeCell ref="AY44:AZ44"/>
    <mergeCell ref="BA44:BB44"/>
    <mergeCell ref="BC44:BD44"/>
    <mergeCell ref="BE44:BF44"/>
    <mergeCell ref="BG44:BH44"/>
    <mergeCell ref="BI44:BJ44"/>
    <mergeCell ref="AM44:AN44"/>
    <mergeCell ref="AO44:AP44"/>
    <mergeCell ref="AQ44:AR44"/>
    <mergeCell ref="AS44:AT44"/>
    <mergeCell ref="AU44:AV44"/>
    <mergeCell ref="AW44:AX44"/>
    <mergeCell ref="AA44:AB44"/>
    <mergeCell ref="AC44:AD44"/>
    <mergeCell ref="AE44:AF44"/>
    <mergeCell ref="AG44:AH44"/>
    <mergeCell ref="AI44:AJ44"/>
    <mergeCell ref="AK44:AL44"/>
    <mergeCell ref="O44:P44"/>
    <mergeCell ref="Q44:R44"/>
    <mergeCell ref="S44:T44"/>
    <mergeCell ref="U44:V44"/>
    <mergeCell ref="BE45:BF45"/>
    <mergeCell ref="W44:X44"/>
    <mergeCell ref="Y44:Z44"/>
    <mergeCell ref="BG45:BH45"/>
    <mergeCell ref="BI45:BJ45"/>
    <mergeCell ref="BK45:BL45"/>
    <mergeCell ref="B47:D47"/>
    <mergeCell ref="E47:G47"/>
    <mergeCell ref="I47:K47"/>
    <mergeCell ref="M47:O47"/>
    <mergeCell ref="Q47:S47"/>
    <mergeCell ref="U47:W47"/>
    <mergeCell ref="AS45:AT45"/>
    <mergeCell ref="AU45:AV45"/>
    <mergeCell ref="AW45:AX45"/>
    <mergeCell ref="AY45:AZ45"/>
    <mergeCell ref="BA45:BB45"/>
    <mergeCell ref="BC45:BD45"/>
    <mergeCell ref="AG45:AH45"/>
    <mergeCell ref="AI45:AJ45"/>
    <mergeCell ref="AK45:AL45"/>
    <mergeCell ref="AM45:AN45"/>
    <mergeCell ref="AO45:AP45"/>
    <mergeCell ref="AQ45:AR45"/>
    <mergeCell ref="U45:V45"/>
    <mergeCell ref="W45:X45"/>
    <mergeCell ref="Y45:Z45"/>
    <mergeCell ref="AA45:AB45"/>
    <mergeCell ref="AC45:AD45"/>
    <mergeCell ref="AE45:AF45"/>
    <mergeCell ref="B45:C45"/>
    <mergeCell ref="E45:F45"/>
    <mergeCell ref="G45:H45"/>
    <mergeCell ref="I45:J45"/>
    <mergeCell ref="K45:L45"/>
    <mergeCell ref="AW47:AY47"/>
    <mergeCell ref="BA47:BC47"/>
    <mergeCell ref="BE47:BG47"/>
    <mergeCell ref="BI47:BK47"/>
    <mergeCell ref="B48:D48"/>
    <mergeCell ref="E48:F48"/>
    <mergeCell ref="G48:H48"/>
    <mergeCell ref="I48:J48"/>
    <mergeCell ref="K48:L48"/>
    <mergeCell ref="M48:N48"/>
    <mergeCell ref="Y47:AA47"/>
    <mergeCell ref="AC47:AE47"/>
    <mergeCell ref="AG47:AI47"/>
    <mergeCell ref="AK47:AM47"/>
    <mergeCell ref="AO47:AQ47"/>
    <mergeCell ref="AS47:AU47"/>
    <mergeCell ref="BK48:BL48"/>
    <mergeCell ref="I49:J49"/>
    <mergeCell ref="K49:L49"/>
    <mergeCell ref="M49:N49"/>
    <mergeCell ref="O49:P49"/>
    <mergeCell ref="Q49:R49"/>
    <mergeCell ref="S49:T49"/>
    <mergeCell ref="AY48:AZ48"/>
    <mergeCell ref="BA48:BB48"/>
    <mergeCell ref="BC48:BD48"/>
    <mergeCell ref="BE48:BF48"/>
    <mergeCell ref="BG48:BH48"/>
    <mergeCell ref="BI48:BJ48"/>
    <mergeCell ref="AM48:AN48"/>
    <mergeCell ref="AO48:AP48"/>
    <mergeCell ref="AQ48:AR48"/>
    <mergeCell ref="AS48:AT48"/>
    <mergeCell ref="AU48:AV48"/>
    <mergeCell ref="AW48:AX48"/>
    <mergeCell ref="AA48:AB48"/>
    <mergeCell ref="AC48:AD48"/>
    <mergeCell ref="AE48:AF48"/>
    <mergeCell ref="AG48:AH48"/>
    <mergeCell ref="AI48:AJ48"/>
    <mergeCell ref="AK48:AL48"/>
    <mergeCell ref="O48:P48"/>
    <mergeCell ref="Q48:R48"/>
    <mergeCell ref="S48:T48"/>
    <mergeCell ref="U48:V48"/>
    <mergeCell ref="W48:X48"/>
    <mergeCell ref="Y48:Z48"/>
    <mergeCell ref="BE49:BF49"/>
    <mergeCell ref="BG49:BH49"/>
    <mergeCell ref="BI49:BJ49"/>
    <mergeCell ref="BK49:BL49"/>
    <mergeCell ref="B50:D50"/>
    <mergeCell ref="E50:F50"/>
    <mergeCell ref="G50:H50"/>
    <mergeCell ref="I50:J50"/>
    <mergeCell ref="K50:L50"/>
    <mergeCell ref="M50:N50"/>
    <mergeCell ref="AS49:AT49"/>
    <mergeCell ref="AU49:AV49"/>
    <mergeCell ref="AW49:AX49"/>
    <mergeCell ref="AY49:AZ49"/>
    <mergeCell ref="BA49:BB49"/>
    <mergeCell ref="BC49:BD49"/>
    <mergeCell ref="AG49:AH49"/>
    <mergeCell ref="AI49:AJ49"/>
    <mergeCell ref="AK49:AL49"/>
    <mergeCell ref="AM49:AN49"/>
    <mergeCell ref="AO49:AP49"/>
    <mergeCell ref="AQ49:AR49"/>
    <mergeCell ref="U49:V49"/>
    <mergeCell ref="W49:X49"/>
    <mergeCell ref="Y49:Z49"/>
    <mergeCell ref="AA49:AB49"/>
    <mergeCell ref="AC49:AD49"/>
    <mergeCell ref="AE49:AF49"/>
    <mergeCell ref="W50:X50"/>
    <mergeCell ref="Y50:Z50"/>
    <mergeCell ref="BK50:BL50"/>
    <mergeCell ref="B49:D49"/>
    <mergeCell ref="E49:F49"/>
    <mergeCell ref="G49:H49"/>
    <mergeCell ref="I51:J51"/>
    <mergeCell ref="K51:L51"/>
    <mergeCell ref="M51:N51"/>
    <mergeCell ref="O51:P51"/>
    <mergeCell ref="Q51:R51"/>
    <mergeCell ref="S51:T51"/>
    <mergeCell ref="AY50:AZ50"/>
    <mergeCell ref="BA50:BB50"/>
    <mergeCell ref="BC50:BD50"/>
    <mergeCell ref="BE50:BF50"/>
    <mergeCell ref="BG50:BH50"/>
    <mergeCell ref="BI50:BJ50"/>
    <mergeCell ref="AM50:AN50"/>
    <mergeCell ref="AO50:AP50"/>
    <mergeCell ref="AQ50:AR50"/>
    <mergeCell ref="AS50:AT50"/>
    <mergeCell ref="AU50:AV50"/>
    <mergeCell ref="AW50:AX50"/>
    <mergeCell ref="AA50:AB50"/>
    <mergeCell ref="AC50:AD50"/>
    <mergeCell ref="AE50:AF50"/>
    <mergeCell ref="AG50:AH50"/>
    <mergeCell ref="AI50:AJ50"/>
    <mergeCell ref="AK50:AL50"/>
    <mergeCell ref="O50:P50"/>
    <mergeCell ref="Q50:R50"/>
    <mergeCell ref="S50:T50"/>
    <mergeCell ref="U50:V50"/>
    <mergeCell ref="BE51:BF51"/>
    <mergeCell ref="BG51:BH51"/>
    <mergeCell ref="BI51:BJ51"/>
    <mergeCell ref="BK51:BL51"/>
    <mergeCell ref="B52:D52"/>
    <mergeCell ref="E52:F52"/>
    <mergeCell ref="G52:H52"/>
    <mergeCell ref="I52:J52"/>
    <mergeCell ref="K52:L52"/>
    <mergeCell ref="M52:N52"/>
    <mergeCell ref="AS51:AT51"/>
    <mergeCell ref="AU51:AV51"/>
    <mergeCell ref="AW51:AX51"/>
    <mergeCell ref="AY51:AZ51"/>
    <mergeCell ref="BA51:BB51"/>
    <mergeCell ref="BC51:BD51"/>
    <mergeCell ref="AG51:AH51"/>
    <mergeCell ref="AI51:AJ51"/>
    <mergeCell ref="AK51:AL51"/>
    <mergeCell ref="AM51:AN51"/>
    <mergeCell ref="AO51:AP51"/>
    <mergeCell ref="AQ51:AR51"/>
    <mergeCell ref="U51:V51"/>
    <mergeCell ref="W51:X51"/>
    <mergeCell ref="Y51:Z51"/>
    <mergeCell ref="AA51:AB51"/>
    <mergeCell ref="AC51:AD51"/>
    <mergeCell ref="AE51:AF51"/>
    <mergeCell ref="BK52:BL52"/>
    <mergeCell ref="B51:D51"/>
    <mergeCell ref="E51:F51"/>
    <mergeCell ref="G51:H51"/>
    <mergeCell ref="G53:H53"/>
    <mergeCell ref="I53:J53"/>
    <mergeCell ref="K53:L53"/>
    <mergeCell ref="M53:N53"/>
    <mergeCell ref="O53:P53"/>
    <mergeCell ref="Q53:R53"/>
    <mergeCell ref="S53:T53"/>
    <mergeCell ref="AY52:AZ52"/>
    <mergeCell ref="BA52:BB52"/>
    <mergeCell ref="BC52:BD52"/>
    <mergeCell ref="BE52:BF52"/>
    <mergeCell ref="BG52:BH52"/>
    <mergeCell ref="BI52:BJ52"/>
    <mergeCell ref="AM52:AN52"/>
    <mergeCell ref="AO52:AP52"/>
    <mergeCell ref="AQ52:AR52"/>
    <mergeCell ref="AS52:AT52"/>
    <mergeCell ref="AU52:AV52"/>
    <mergeCell ref="AW52:AX52"/>
    <mergeCell ref="AA52:AB52"/>
    <mergeCell ref="AC52:AD52"/>
    <mergeCell ref="AE52:AF52"/>
    <mergeCell ref="AG52:AH52"/>
    <mergeCell ref="AI52:AJ52"/>
    <mergeCell ref="AK52:AL52"/>
    <mergeCell ref="O52:P52"/>
    <mergeCell ref="Q52:R52"/>
    <mergeCell ref="S52:T52"/>
    <mergeCell ref="U52:V52"/>
    <mergeCell ref="W52:X52"/>
    <mergeCell ref="Y52:Z52"/>
    <mergeCell ref="Y54:Z54"/>
    <mergeCell ref="BE53:BF53"/>
    <mergeCell ref="BG53:BH53"/>
    <mergeCell ref="BI53:BJ53"/>
    <mergeCell ref="BK53:BL53"/>
    <mergeCell ref="B54:D54"/>
    <mergeCell ref="E54:F54"/>
    <mergeCell ref="G54:H54"/>
    <mergeCell ref="I54:J54"/>
    <mergeCell ref="K54:L54"/>
    <mergeCell ref="M54:N54"/>
    <mergeCell ref="AS53:AT53"/>
    <mergeCell ref="AU53:AV53"/>
    <mergeCell ref="AW53:AX53"/>
    <mergeCell ref="AY53:AZ53"/>
    <mergeCell ref="BA53:BB53"/>
    <mergeCell ref="BC53:BD53"/>
    <mergeCell ref="AG53:AH53"/>
    <mergeCell ref="AI53:AJ53"/>
    <mergeCell ref="AK53:AL53"/>
    <mergeCell ref="AM53:AN53"/>
    <mergeCell ref="AO53:AP53"/>
    <mergeCell ref="AQ53:AR53"/>
    <mergeCell ref="U53:V53"/>
    <mergeCell ref="W53:X53"/>
    <mergeCell ref="Y53:Z53"/>
    <mergeCell ref="AA53:AB53"/>
    <mergeCell ref="AC53:AD53"/>
    <mergeCell ref="AE53:AF53"/>
    <mergeCell ref="BK54:BL54"/>
    <mergeCell ref="B53:D53"/>
    <mergeCell ref="E53:F53"/>
    <mergeCell ref="BM55:BO55"/>
    <mergeCell ref="E56:H56"/>
    <mergeCell ref="I56:L56"/>
    <mergeCell ref="M56:P56"/>
    <mergeCell ref="Q56:T56"/>
    <mergeCell ref="U56:X56"/>
    <mergeCell ref="Y56:AB56"/>
    <mergeCell ref="AC56:AF56"/>
    <mergeCell ref="AG56:AJ56"/>
    <mergeCell ref="AY54:AZ54"/>
    <mergeCell ref="BA54:BB54"/>
    <mergeCell ref="BC54:BD54"/>
    <mergeCell ref="BE54:BF54"/>
    <mergeCell ref="BG54:BH54"/>
    <mergeCell ref="BI54:BJ54"/>
    <mergeCell ref="AM54:AN54"/>
    <mergeCell ref="AO54:AP54"/>
    <mergeCell ref="AQ54:AR54"/>
    <mergeCell ref="AS54:AT54"/>
    <mergeCell ref="AU54:AV54"/>
    <mergeCell ref="AW54:AX54"/>
    <mergeCell ref="AA54:AB54"/>
    <mergeCell ref="AC54:AD54"/>
    <mergeCell ref="AE54:AF54"/>
    <mergeCell ref="AG54:AH54"/>
    <mergeCell ref="AI54:AJ54"/>
    <mergeCell ref="AK54:AL54"/>
    <mergeCell ref="O54:P54"/>
    <mergeCell ref="Q54:R54"/>
    <mergeCell ref="S54:T54"/>
    <mergeCell ref="U54:V54"/>
    <mergeCell ref="W54:X54"/>
    <mergeCell ref="Q58:T58"/>
    <mergeCell ref="U58:X58"/>
    <mergeCell ref="Y58:AB58"/>
    <mergeCell ref="AC58:AF58"/>
    <mergeCell ref="AG58:AJ58"/>
    <mergeCell ref="AK57:AN57"/>
    <mergeCell ref="AO57:AR57"/>
    <mergeCell ref="AS57:AV57"/>
    <mergeCell ref="AW57:AZ57"/>
    <mergeCell ref="BA57:BD57"/>
    <mergeCell ref="BE57:BH57"/>
    <mergeCell ref="BI56:BL56"/>
    <mergeCell ref="BM56:BO56"/>
    <mergeCell ref="E57:H57"/>
    <mergeCell ref="I57:L57"/>
    <mergeCell ref="M57:P57"/>
    <mergeCell ref="Q57:T57"/>
    <mergeCell ref="U57:X57"/>
    <mergeCell ref="Y57:AB57"/>
    <mergeCell ref="AC57:AF57"/>
    <mergeCell ref="AG57:AJ57"/>
    <mergeCell ref="AK56:AN56"/>
    <mergeCell ref="AO56:AR56"/>
    <mergeCell ref="AS56:AV56"/>
    <mergeCell ref="AW56:AZ56"/>
    <mergeCell ref="BA56:BD56"/>
    <mergeCell ref="BE56:BH56"/>
    <mergeCell ref="BE59:BH59"/>
    <mergeCell ref="BI59:BL59"/>
    <mergeCell ref="BM59:BO59"/>
    <mergeCell ref="AG59:AJ59"/>
    <mergeCell ref="AK59:AN59"/>
    <mergeCell ref="AO59:AR59"/>
    <mergeCell ref="AS59:AV59"/>
    <mergeCell ref="AW59:AZ59"/>
    <mergeCell ref="BA59:BD59"/>
    <mergeCell ref="BI58:BL58"/>
    <mergeCell ref="BM58:BO58"/>
    <mergeCell ref="C59:D59"/>
    <mergeCell ref="E59:H59"/>
    <mergeCell ref="I59:L59"/>
    <mergeCell ref="M59:P59"/>
    <mergeCell ref="Q59:T59"/>
    <mergeCell ref="U59:X59"/>
    <mergeCell ref="Y59:AB59"/>
    <mergeCell ref="AC59:AF59"/>
    <mergeCell ref="AK58:AN58"/>
    <mergeCell ref="AO58:AR58"/>
    <mergeCell ref="AS58:AV58"/>
    <mergeCell ref="AW58:AZ58"/>
    <mergeCell ref="BA58:BD58"/>
    <mergeCell ref="BE58:BH58"/>
    <mergeCell ref="BI57:BL57"/>
    <mergeCell ref="BM57:BO57"/>
    <mergeCell ref="E58:H58"/>
    <mergeCell ref="I58:L58"/>
    <mergeCell ref="M58:P58"/>
  </mergeCells>
  <phoneticPr fontId="1"/>
  <conditionalFormatting sqref="B15:C45">
    <cfRule type="cellIs" dxfId="12" priority="1" operator="greaterThan">
      <formula>$AB$5</formula>
    </cfRule>
  </conditionalFormatting>
  <conditionalFormatting sqref="D15:D45">
    <cfRule type="expression" dxfId="11" priority="3">
      <formula>WEEKDAY($B15)=1</formula>
    </cfRule>
    <cfRule type="expression" dxfId="10" priority="4">
      <formula>WEEKDAY($B15)=7</formula>
    </cfRule>
  </conditionalFormatting>
  <conditionalFormatting sqref="E12 G12 I12 K12 M12 O12 Q12 S12 U12 W12 Y12 AA12 AC12 AE12 AG12 AI12 AK12 AM12 AO12 AQ12 AS12 AU12 AW12 AY12 BA12 BC12 BE12 BG12 BI12 BK12">
    <cfRule type="containsBlanks" dxfId="9" priority="2">
      <formula>LEN(TRIM(E12))=0</formula>
    </cfRule>
  </conditionalFormatting>
  <conditionalFormatting sqref="V5 AB5">
    <cfRule type="containsBlanks" dxfId="8" priority="5">
      <formula>LEN(TRIM(V5))=0</formula>
    </cfRule>
  </conditionalFormatting>
  <printOptions horizontalCentered="1"/>
  <pageMargins left="0.51181102362204722" right="0.51181102362204722" top="0.55118110236220474" bottom="0.55118110236220474" header="0.31496062992125984" footer="0.31496062992125984"/>
  <pageSetup paperSize="9" scale="39" orientation="landscape" blackAndWhite="1" r:id="rId1"/>
  <headerFooter>
    <oddHeader>&amp;R自動入力用(会費対象外)</oddHeader>
  </headerFooter>
  <colBreaks count="1" manualBreakCount="1">
    <brk id="32" max="53" man="1"/>
  </colBreaks>
  <drawing r:id="rId2"/>
  <legacyDrawing r:id="rId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202959-B06B-40E1-A394-013902373BED}">
  <sheetPr codeName="Sheet17">
    <tabColor theme="9" tint="0.79998168889431442"/>
    <pageSetUpPr fitToPage="1"/>
  </sheetPr>
  <dimension ref="A1:AH35"/>
  <sheetViews>
    <sheetView showGridLines="0" view="pageBreakPreview" zoomScaleNormal="100" zoomScaleSheetLayoutView="100" workbookViewId="0">
      <pane ySplit="1" topLeftCell="A2" activePane="bottomLeft" state="frozen"/>
      <selection activeCell="E17" sqref="E17:H17"/>
      <selection pane="bottomLeft" activeCell="B18" sqref="B18:E18"/>
    </sheetView>
  </sheetViews>
  <sheetFormatPr defaultColWidth="4" defaultRowHeight="20.100000000000001" customHeight="1" x14ac:dyDescent="0.3"/>
  <cols>
    <col min="1" max="24" width="4" style="90"/>
    <col min="25" max="25" width="4.81640625" style="90" customWidth="1"/>
    <col min="26" max="27" width="4" style="90"/>
    <col min="28" max="28" width="5.26953125" style="90" customWidth="1"/>
    <col min="29" max="29" width="4" style="90"/>
    <col min="30" max="30" width="7.7265625" style="90" bestFit="1" customWidth="1"/>
    <col min="31" max="31" width="4" style="90"/>
    <col min="32" max="32" width="4" style="90" customWidth="1"/>
    <col min="33" max="33" width="4" style="90"/>
    <col min="34" max="34" width="5.90625" style="90" bestFit="1" customWidth="1"/>
    <col min="35" max="16384" width="4" style="90"/>
  </cols>
  <sheetData>
    <row r="1" spans="1:29" ht="34.200000000000003" customHeight="1" x14ac:dyDescent="0.3"/>
    <row r="2" spans="1:29" ht="18.899999999999999" customHeight="1" x14ac:dyDescent="0.3">
      <c r="U2" s="412" t="s">
        <v>28</v>
      </c>
      <c r="V2" s="412"/>
      <c r="W2" s="412"/>
      <c r="X2" s="412"/>
      <c r="Y2" s="796" t="str">
        <f t="array" ref="Y2">IF('基本情報(必須)'!D19:E19="","",'基本情報(必須)'!D19:E19)</f>
        <v/>
      </c>
      <c r="Z2" s="796"/>
      <c r="AA2" s="796"/>
      <c r="AB2" s="796"/>
    </row>
    <row r="3" spans="1:29" ht="18.899999999999999" customHeight="1" x14ac:dyDescent="0.3">
      <c r="B3" s="548" t="s">
        <v>223</v>
      </c>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93"/>
    </row>
    <row r="5" spans="1:29" ht="18.899999999999999" customHeight="1" x14ac:dyDescent="0.3"/>
    <row r="6" spans="1:29" ht="18.899999999999999" customHeight="1" x14ac:dyDescent="0.3">
      <c r="B6" s="375" t="s">
        <v>29</v>
      </c>
      <c r="C6" s="375"/>
      <c r="D6" s="375"/>
      <c r="E6" s="375"/>
      <c r="F6" s="375"/>
      <c r="G6" s="94"/>
      <c r="P6" s="113"/>
      <c r="Q6" s="377" t="s">
        <v>3</v>
      </c>
      <c r="R6" s="378"/>
      <c r="S6" s="378"/>
      <c r="T6" s="95" t="s">
        <v>33</v>
      </c>
      <c r="U6" s="381" t="str">
        <f t="array" ref="U6">IF('基本情報(必須)'!$D$4:$E$4="","",'基本情報(必須)'!$D$4:$E$4)</f>
        <v>111-1111</v>
      </c>
      <c r="V6" s="381"/>
      <c r="W6" s="381"/>
      <c r="X6" s="80"/>
      <c r="Y6" s="80"/>
      <c r="Z6" s="80"/>
      <c r="AA6" s="80"/>
      <c r="AB6" s="96"/>
    </row>
    <row r="7" spans="1:29" ht="18.899999999999999" customHeight="1" x14ac:dyDescent="0.2">
      <c r="B7" s="376"/>
      <c r="C7" s="376"/>
      <c r="D7" s="376"/>
      <c r="E7" s="376"/>
      <c r="F7" s="376"/>
      <c r="G7" s="382" t="s">
        <v>30</v>
      </c>
      <c r="H7" s="382"/>
      <c r="P7" s="113"/>
      <c r="Q7" s="379"/>
      <c r="R7" s="380"/>
      <c r="S7" s="380"/>
      <c r="T7" s="349" t="str">
        <f t="array" ref="T7">IF('基本情報(必須)'!$D$5:$E$5="","",'基本情報(必須)'!$D$5:$E$5)</f>
        <v>三重県鈴鹿市●●町●丁目●-●</v>
      </c>
      <c r="U7" s="349"/>
      <c r="V7" s="349"/>
      <c r="W7" s="349"/>
      <c r="X7" s="349"/>
      <c r="Y7" s="349"/>
      <c r="Z7" s="349"/>
      <c r="AA7" s="349"/>
      <c r="AB7" s="540"/>
    </row>
    <row r="8" spans="1:29" ht="18.899999999999999" customHeight="1" x14ac:dyDescent="0.3">
      <c r="P8" s="113"/>
      <c r="Q8" s="379"/>
      <c r="R8" s="380"/>
      <c r="S8" s="380"/>
      <c r="T8" s="349" t="str">
        <f t="array" ref="T8">IF('基本情報(必須)'!$D$6:$E$6="","",'基本情報(必須)'!$D$6:$E$6)</f>
        <v>鈴鹿ビル1階</v>
      </c>
      <c r="U8" s="349"/>
      <c r="V8" s="349"/>
      <c r="W8" s="349"/>
      <c r="X8" s="349"/>
      <c r="Y8" s="349"/>
      <c r="Z8" s="349"/>
      <c r="AA8" s="349"/>
      <c r="AB8" s="540"/>
    </row>
    <row r="9" spans="1:29" ht="18.899999999999999" customHeight="1" x14ac:dyDescent="0.3">
      <c r="P9" s="113"/>
      <c r="Q9" s="379" t="s">
        <v>31</v>
      </c>
      <c r="R9" s="380"/>
      <c r="S9" s="380"/>
      <c r="T9" s="349" t="str">
        <f t="array" ref="T9">IF('基本情報(必須)'!$D$3:$E$3="","",'基本情報(必須)'!$D$3:$E$3)</f>
        <v>株式会社●●</v>
      </c>
      <c r="U9" s="349"/>
      <c r="V9" s="349"/>
      <c r="W9" s="349"/>
      <c r="X9" s="349"/>
      <c r="Y9" s="349"/>
      <c r="Z9" s="349"/>
      <c r="AA9" s="349"/>
      <c r="AB9" s="540"/>
    </row>
    <row r="10" spans="1:29" ht="18.899999999999999" customHeight="1" x14ac:dyDescent="0.3">
      <c r="P10" s="113"/>
      <c r="Q10" s="379" t="s">
        <v>4</v>
      </c>
      <c r="R10" s="380"/>
      <c r="S10" s="380"/>
      <c r="T10" s="349" t="str">
        <f t="array" ref="T10">IF('基本情報(必須)'!$D$7:$E$7="","",'基本情報(必須)'!$D$7:$E$7)</f>
        <v>代表取締役　鈴鹿　一郎</v>
      </c>
      <c r="U10" s="349"/>
      <c r="V10" s="349"/>
      <c r="W10" s="349"/>
      <c r="X10" s="349"/>
      <c r="Y10" s="349"/>
      <c r="Z10" s="349"/>
      <c r="AA10" s="349"/>
      <c r="AB10" s="99"/>
    </row>
    <row r="11" spans="1:29" ht="18.899999999999999" customHeight="1" x14ac:dyDescent="0.3">
      <c r="P11" s="113"/>
      <c r="Q11" s="350" t="s">
        <v>32</v>
      </c>
      <c r="R11" s="351"/>
      <c r="S11" s="351"/>
      <c r="T11" s="352" t="str">
        <f t="array" ref="T11">IF('基本情報(必須)'!$D$8:$E$8="","",'基本情報(必須)'!$D$8:$E$8)</f>
        <v>T0000000000000</v>
      </c>
      <c r="U11" s="352"/>
      <c r="V11" s="352"/>
      <c r="W11" s="352"/>
      <c r="X11" s="352"/>
      <c r="Y11" s="352"/>
      <c r="Z11" s="352"/>
      <c r="AA11" s="352"/>
      <c r="AB11" s="371"/>
    </row>
    <row r="12" spans="1:29" ht="18.899999999999999" customHeight="1" x14ac:dyDescent="0.3">
      <c r="P12" s="113"/>
      <c r="Q12" s="353" t="s">
        <v>56</v>
      </c>
      <c r="R12" s="354"/>
      <c r="S12" s="355"/>
      <c r="T12" s="367" t="str">
        <f t="array" ref="T12">IF('基本情報(必須)'!$D$11:$E$11="","",'基本情報(必須)'!$D$11:$E$11)</f>
        <v>■■銀行</v>
      </c>
      <c r="U12" s="368"/>
      <c r="V12" s="368"/>
      <c r="W12" s="369"/>
      <c r="X12" s="356" t="str">
        <f t="array" ref="X12">IF('基本情報(必須)'!$D$13:$E$13="","",'基本情報(必須)'!$D$13:$E$13)</f>
        <v>普通</v>
      </c>
      <c r="Y12" s="357"/>
      <c r="Z12" s="367" t="str">
        <f t="array" ref="Z12">IF('基本情報(必須)'!$D$12:$E$12="","",'基本情報(必須)'!$D$12:$E$12)</f>
        <v>■■■支店</v>
      </c>
      <c r="AA12" s="368"/>
      <c r="AB12" s="369"/>
    </row>
    <row r="13" spans="1:29" ht="18.899999999999999" customHeight="1" x14ac:dyDescent="0.3">
      <c r="P13" s="113"/>
      <c r="Q13" s="353" t="s">
        <v>280</v>
      </c>
      <c r="R13" s="354"/>
      <c r="S13" s="355"/>
      <c r="T13" s="367" t="str">
        <f t="array" ref="T13">IF('基本情報(必須)'!D13:E13="","",'基本情報(必須)'!$D$13:$E$13)</f>
        <v>普通</v>
      </c>
      <c r="U13" s="368"/>
      <c r="V13" s="368"/>
      <c r="W13" s="369"/>
      <c r="X13" s="356" t="s">
        <v>281</v>
      </c>
      <c r="Y13" s="357"/>
      <c r="Z13" s="367">
        <f t="array" ref="Z13">IF('基本情報(必須)'!D14:E14="","",'基本情報(必須)'!D14:E14)</f>
        <v>1234567</v>
      </c>
      <c r="AA13" s="368"/>
      <c r="AB13" s="369"/>
    </row>
    <row r="14" spans="1:29" ht="18.899999999999999" customHeight="1" x14ac:dyDescent="0.3">
      <c r="P14" s="113"/>
      <c r="Q14" s="353" t="s">
        <v>57</v>
      </c>
      <c r="R14" s="354"/>
      <c r="S14" s="355"/>
      <c r="T14" s="367" t="str">
        <f t="array" ref="T14">IF('基本情報(必須)'!$D$15:$E$15="","",'基本情報(必須)'!$D$15:$E$15)</f>
        <v>株式会社●●</v>
      </c>
      <c r="U14" s="368"/>
      <c r="V14" s="368"/>
      <c r="W14" s="368"/>
      <c r="X14" s="368"/>
      <c r="Y14" s="368"/>
      <c r="Z14" s="368"/>
      <c r="AA14" s="368"/>
      <c r="AB14" s="369"/>
    </row>
    <row r="15" spans="1:29" ht="18.899999999999999" customHeight="1" x14ac:dyDescent="0.3">
      <c r="P15" s="113"/>
      <c r="Q15" s="353" t="s">
        <v>86</v>
      </c>
      <c r="R15" s="354"/>
      <c r="S15" s="355"/>
      <c r="T15" s="367" t="str">
        <f t="array" ref="T15">IF('基本情報(必須)'!$D$16:$E$16="","",'基本情報(必須)'!$D$16:$E$16)</f>
        <v>ｶ)●●</v>
      </c>
      <c r="U15" s="368"/>
      <c r="V15" s="368"/>
      <c r="W15" s="368"/>
      <c r="X15" s="368"/>
      <c r="Y15" s="368"/>
      <c r="Z15" s="368"/>
      <c r="AA15" s="368"/>
      <c r="AB15" s="369"/>
    </row>
    <row r="16" spans="1:29" ht="18.899999999999999" customHeight="1" x14ac:dyDescent="0.3">
      <c r="B16" s="845" t="s">
        <v>250</v>
      </c>
      <c r="C16" s="846"/>
      <c r="D16" s="846"/>
      <c r="E16" s="847"/>
      <c r="F16" s="848" t="str">
        <f>IF($H$16="","",INDEX(リスト!$C$3:$D$55,MATCH($H$16,リスト!$C$3:$C$55,0),2))</f>
        <v/>
      </c>
      <c r="G16" s="849"/>
      <c r="H16" s="849" t="str">
        <f>IFERROR(INDEX('基本情報(必須)'!$C$24:$L$38,MATCH(設定シート!$C$12,'基本情報(必須)'!$H$24:$H$38,0),2)&amp;"","")</f>
        <v/>
      </c>
      <c r="I16" s="849"/>
      <c r="J16" s="849"/>
      <c r="K16" s="850"/>
    </row>
    <row r="17" spans="2:30" ht="23.1" customHeight="1" x14ac:dyDescent="0.3">
      <c r="B17" s="533" t="s">
        <v>35</v>
      </c>
      <c r="C17" s="534"/>
      <c r="D17" s="534"/>
      <c r="E17" s="890"/>
      <c r="F17" s="891" t="s">
        <v>55</v>
      </c>
      <c r="G17" s="534"/>
      <c r="H17" s="534"/>
      <c r="I17" s="890"/>
      <c r="J17" s="891" t="s">
        <v>74</v>
      </c>
      <c r="K17" s="534"/>
      <c r="L17" s="534"/>
      <c r="M17" s="534"/>
      <c r="N17" s="534"/>
      <c r="O17" s="534"/>
      <c r="P17" s="534"/>
      <c r="Q17" s="534"/>
      <c r="R17" s="534"/>
      <c r="S17" s="534"/>
      <c r="T17" s="534"/>
      <c r="U17" s="890"/>
      <c r="V17" s="897" t="s">
        <v>84</v>
      </c>
      <c r="W17" s="354"/>
      <c r="X17" s="354"/>
      <c r="Y17" s="355"/>
      <c r="Z17" s="774" t="s">
        <v>40</v>
      </c>
      <c r="AA17" s="774"/>
      <c r="AB17" s="799"/>
    </row>
    <row r="18" spans="2:30" ht="23.1" customHeight="1" x14ac:dyDescent="0.3">
      <c r="B18" s="892"/>
      <c r="C18" s="882"/>
      <c r="D18" s="882"/>
      <c r="E18" s="893"/>
      <c r="F18" s="881"/>
      <c r="G18" s="882"/>
      <c r="H18" s="882"/>
      <c r="I18" s="893"/>
      <c r="J18" s="859"/>
      <c r="K18" s="860"/>
      <c r="L18" s="860"/>
      <c r="M18" s="860"/>
      <c r="N18" s="860"/>
      <c r="O18" s="860"/>
      <c r="P18" s="860"/>
      <c r="Q18" s="860"/>
      <c r="R18" s="860"/>
      <c r="S18" s="860"/>
      <c r="T18" s="860"/>
      <c r="U18" s="861"/>
      <c r="V18" s="855"/>
      <c r="W18" s="856"/>
      <c r="X18" s="856"/>
      <c r="Y18" s="887"/>
      <c r="Z18" s="898"/>
      <c r="AA18" s="898"/>
      <c r="AB18" s="899"/>
    </row>
    <row r="19" spans="2:30" ht="23.1" customHeight="1" x14ac:dyDescent="0.3">
      <c r="B19" s="892"/>
      <c r="C19" s="882"/>
      <c r="D19" s="882"/>
      <c r="E19" s="893"/>
      <c r="F19" s="881"/>
      <c r="G19" s="882"/>
      <c r="H19" s="882"/>
      <c r="I19" s="893"/>
      <c r="J19" s="859"/>
      <c r="K19" s="860"/>
      <c r="L19" s="860"/>
      <c r="M19" s="860"/>
      <c r="N19" s="860"/>
      <c r="O19" s="860"/>
      <c r="P19" s="860"/>
      <c r="Q19" s="860"/>
      <c r="R19" s="860"/>
      <c r="S19" s="860"/>
      <c r="T19" s="860"/>
      <c r="U19" s="861"/>
      <c r="V19" s="855"/>
      <c r="W19" s="856"/>
      <c r="X19" s="856"/>
      <c r="Y19" s="887"/>
      <c r="Z19" s="898"/>
      <c r="AA19" s="898"/>
      <c r="AB19" s="899"/>
    </row>
    <row r="20" spans="2:30" ht="23.1" customHeight="1" x14ac:dyDescent="0.3">
      <c r="B20" s="892"/>
      <c r="C20" s="882"/>
      <c r="D20" s="882"/>
      <c r="E20" s="893"/>
      <c r="F20" s="881"/>
      <c r="G20" s="882"/>
      <c r="H20" s="882"/>
      <c r="I20" s="893"/>
      <c r="J20" s="859"/>
      <c r="K20" s="860"/>
      <c r="L20" s="860"/>
      <c r="M20" s="860"/>
      <c r="N20" s="860"/>
      <c r="O20" s="860"/>
      <c r="P20" s="860"/>
      <c r="Q20" s="860"/>
      <c r="R20" s="860"/>
      <c r="S20" s="860"/>
      <c r="T20" s="860"/>
      <c r="U20" s="861"/>
      <c r="V20" s="855"/>
      <c r="W20" s="856"/>
      <c r="X20" s="856"/>
      <c r="Y20" s="887"/>
      <c r="Z20" s="898"/>
      <c r="AA20" s="898"/>
      <c r="AB20" s="899"/>
    </row>
    <row r="21" spans="2:30" ht="23.1" customHeight="1" x14ac:dyDescent="0.3">
      <c r="B21" s="892"/>
      <c r="C21" s="882"/>
      <c r="D21" s="882"/>
      <c r="E21" s="893"/>
      <c r="F21" s="881"/>
      <c r="G21" s="882"/>
      <c r="H21" s="882"/>
      <c r="I21" s="893"/>
      <c r="J21" s="859"/>
      <c r="K21" s="860"/>
      <c r="L21" s="860"/>
      <c r="M21" s="860"/>
      <c r="N21" s="860"/>
      <c r="O21" s="860"/>
      <c r="P21" s="860"/>
      <c r="Q21" s="860"/>
      <c r="R21" s="860"/>
      <c r="S21" s="860"/>
      <c r="T21" s="860"/>
      <c r="U21" s="861"/>
      <c r="V21" s="855"/>
      <c r="W21" s="856"/>
      <c r="X21" s="856"/>
      <c r="Y21" s="887"/>
      <c r="Z21" s="898"/>
      <c r="AA21" s="898"/>
      <c r="AB21" s="899"/>
    </row>
    <row r="22" spans="2:30" ht="23.1" customHeight="1" x14ac:dyDescent="0.3">
      <c r="B22" s="894" t="s">
        <v>129</v>
      </c>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6"/>
    </row>
    <row r="23" spans="2:30" ht="23.1" customHeight="1" x14ac:dyDescent="0.3">
      <c r="B23" s="533" t="s">
        <v>35</v>
      </c>
      <c r="C23" s="534"/>
      <c r="D23" s="534"/>
      <c r="E23" s="890"/>
      <c r="F23" s="891" t="s">
        <v>55</v>
      </c>
      <c r="G23" s="534"/>
      <c r="H23" s="534"/>
      <c r="I23" s="890"/>
      <c r="J23" s="891" t="s">
        <v>74</v>
      </c>
      <c r="K23" s="534"/>
      <c r="L23" s="534"/>
      <c r="M23" s="534"/>
      <c r="N23" s="534"/>
      <c r="O23" s="534"/>
      <c r="P23" s="534"/>
      <c r="Q23" s="534"/>
      <c r="R23" s="534"/>
      <c r="S23" s="534"/>
      <c r="T23" s="534"/>
      <c r="U23" s="890"/>
      <c r="V23" s="897" t="s">
        <v>130</v>
      </c>
      <c r="W23" s="354"/>
      <c r="X23" s="354"/>
      <c r="Y23" s="354"/>
      <c r="Z23" s="774" t="s">
        <v>40</v>
      </c>
      <c r="AA23" s="774"/>
      <c r="AB23" s="799"/>
    </row>
    <row r="24" spans="2:30" ht="23.1" customHeight="1" x14ac:dyDescent="0.3">
      <c r="B24" s="892"/>
      <c r="C24" s="882"/>
      <c r="D24" s="882"/>
      <c r="E24" s="893"/>
      <c r="F24" s="881"/>
      <c r="G24" s="882"/>
      <c r="H24" s="882"/>
      <c r="I24" s="893"/>
      <c r="J24" s="859"/>
      <c r="K24" s="860"/>
      <c r="L24" s="860"/>
      <c r="M24" s="860"/>
      <c r="N24" s="860"/>
      <c r="O24" s="860"/>
      <c r="P24" s="860"/>
      <c r="Q24" s="860"/>
      <c r="R24" s="860"/>
      <c r="S24" s="860"/>
      <c r="T24" s="860"/>
      <c r="U24" s="861"/>
      <c r="V24" s="855"/>
      <c r="W24" s="856"/>
      <c r="X24" s="856"/>
      <c r="Y24" s="856"/>
      <c r="Z24" s="881"/>
      <c r="AA24" s="882"/>
      <c r="AB24" s="883"/>
    </row>
    <row r="25" spans="2:30" ht="23.1" customHeight="1" x14ac:dyDescent="0.3">
      <c r="B25" s="892"/>
      <c r="C25" s="882"/>
      <c r="D25" s="882"/>
      <c r="E25" s="893"/>
      <c r="F25" s="881"/>
      <c r="G25" s="882"/>
      <c r="H25" s="882"/>
      <c r="I25" s="893"/>
      <c r="J25" s="859"/>
      <c r="K25" s="860"/>
      <c r="L25" s="860"/>
      <c r="M25" s="860"/>
      <c r="N25" s="860"/>
      <c r="O25" s="860"/>
      <c r="P25" s="860"/>
      <c r="Q25" s="860"/>
      <c r="R25" s="860"/>
      <c r="S25" s="860"/>
      <c r="T25" s="860"/>
      <c r="U25" s="861"/>
      <c r="V25" s="855"/>
      <c r="W25" s="856"/>
      <c r="X25" s="856"/>
      <c r="Y25" s="856"/>
      <c r="Z25" s="881"/>
      <c r="AA25" s="882"/>
      <c r="AB25" s="883"/>
    </row>
    <row r="26" spans="2:30" ht="23.1" customHeight="1" thickBot="1" x14ac:dyDescent="0.35">
      <c r="B26" s="892"/>
      <c r="C26" s="882"/>
      <c r="D26" s="882"/>
      <c r="E26" s="893"/>
      <c r="F26" s="881"/>
      <c r="G26" s="882"/>
      <c r="H26" s="882"/>
      <c r="I26" s="893"/>
      <c r="J26" s="862"/>
      <c r="K26" s="863"/>
      <c r="L26" s="863"/>
      <c r="M26" s="863"/>
      <c r="N26" s="863"/>
      <c r="O26" s="863"/>
      <c r="P26" s="863"/>
      <c r="Q26" s="863"/>
      <c r="R26" s="863"/>
      <c r="S26" s="863"/>
      <c r="T26" s="863"/>
      <c r="U26" s="864"/>
      <c r="V26" s="857"/>
      <c r="W26" s="858"/>
      <c r="X26" s="858"/>
      <c r="Y26" s="858"/>
      <c r="Z26" s="884"/>
      <c r="AA26" s="885"/>
      <c r="AB26" s="886"/>
    </row>
    <row r="27" spans="2:30" ht="23.1" customHeight="1" x14ac:dyDescent="0.3">
      <c r="B27" s="91"/>
      <c r="C27" s="91"/>
      <c r="D27" s="91"/>
      <c r="E27" s="91"/>
      <c r="F27" s="91"/>
      <c r="G27" s="91"/>
      <c r="H27" s="91"/>
      <c r="I27" s="91"/>
      <c r="J27" s="888">
        <v>0.1</v>
      </c>
      <c r="K27" s="889"/>
      <c r="L27" s="889"/>
      <c r="M27" s="889"/>
      <c r="N27" s="889"/>
      <c r="O27" s="889"/>
      <c r="P27" s="889"/>
      <c r="Q27" s="889"/>
      <c r="R27" s="889"/>
      <c r="S27" s="889"/>
      <c r="T27" s="876" t="s">
        <v>68</v>
      </c>
      <c r="U27" s="877"/>
      <c r="V27" s="867">
        <f>SUM(V18:Y23)</f>
        <v>0</v>
      </c>
      <c r="W27" s="868"/>
      <c r="X27" s="868"/>
      <c r="Y27" s="868"/>
      <c r="Z27" s="868"/>
      <c r="AA27" s="868"/>
      <c r="AB27" s="869"/>
    </row>
    <row r="28" spans="2:30" ht="23.1" customHeight="1" thickBot="1" x14ac:dyDescent="0.35">
      <c r="B28" s="91"/>
      <c r="C28" s="91"/>
      <c r="D28" s="91"/>
      <c r="E28" s="91"/>
      <c r="F28" s="91"/>
      <c r="G28" s="91"/>
      <c r="H28" s="91"/>
      <c r="I28" s="91"/>
      <c r="J28" s="865" t="s">
        <v>133</v>
      </c>
      <c r="K28" s="866"/>
      <c r="L28" s="866"/>
      <c r="M28" s="866"/>
      <c r="N28" s="866"/>
      <c r="O28" s="866"/>
      <c r="P28" s="866"/>
      <c r="Q28" s="866"/>
      <c r="R28" s="866"/>
      <c r="S28" s="866"/>
      <c r="T28" s="114" t="s">
        <v>85</v>
      </c>
      <c r="U28" s="114"/>
      <c r="V28" s="870">
        <f>J27*V27</f>
        <v>0</v>
      </c>
      <c r="W28" s="871"/>
      <c r="X28" s="871"/>
      <c r="Y28" s="871"/>
      <c r="Z28" s="871"/>
      <c r="AA28" s="871"/>
      <c r="AB28" s="872"/>
    </row>
    <row r="29" spans="2:30" ht="23.1" customHeight="1" thickTop="1" thickBot="1" x14ac:dyDescent="0.35">
      <c r="B29" s="91"/>
      <c r="C29" s="91"/>
      <c r="D29" s="91"/>
      <c r="E29" s="91"/>
      <c r="F29" s="91"/>
      <c r="G29" s="91"/>
      <c r="H29" s="91"/>
      <c r="I29" s="91"/>
      <c r="J29" s="115"/>
      <c r="K29" s="116"/>
      <c r="L29" s="116"/>
      <c r="M29" s="116"/>
      <c r="N29" s="116"/>
      <c r="O29" s="116"/>
      <c r="P29" s="116"/>
      <c r="Q29" s="116"/>
      <c r="R29" s="116"/>
      <c r="S29" s="116" t="s">
        <v>131</v>
      </c>
      <c r="T29" s="851" t="s">
        <v>68</v>
      </c>
      <c r="U29" s="852"/>
      <c r="V29" s="878">
        <f>SUM(V24:Y26)</f>
        <v>0</v>
      </c>
      <c r="W29" s="879"/>
      <c r="X29" s="879"/>
      <c r="Y29" s="879"/>
      <c r="Z29" s="879"/>
      <c r="AA29" s="879"/>
      <c r="AB29" s="880"/>
    </row>
    <row r="30" spans="2:30" ht="23.1" customHeight="1" thickTop="1" thickBot="1" x14ac:dyDescent="0.35">
      <c r="B30" s="91"/>
      <c r="C30" s="91"/>
      <c r="D30" s="91"/>
      <c r="E30" s="91"/>
      <c r="F30" s="91"/>
      <c r="G30" s="91"/>
      <c r="H30" s="91"/>
      <c r="I30" s="91"/>
      <c r="J30" s="122"/>
      <c r="K30" s="123"/>
      <c r="L30" s="123"/>
      <c r="M30" s="123"/>
      <c r="N30" s="123"/>
      <c r="O30" s="123"/>
      <c r="P30" s="123"/>
      <c r="Q30" s="123"/>
      <c r="R30" s="123"/>
      <c r="S30" s="124" t="s">
        <v>132</v>
      </c>
      <c r="T30" s="853" t="s">
        <v>68</v>
      </c>
      <c r="U30" s="854"/>
      <c r="V30" s="873">
        <f>SUM(V27:AB28)</f>
        <v>0</v>
      </c>
      <c r="W30" s="874"/>
      <c r="X30" s="874"/>
      <c r="Y30" s="874"/>
      <c r="Z30" s="874"/>
      <c r="AA30" s="874"/>
      <c r="AB30" s="875"/>
      <c r="AD30" s="117"/>
    </row>
    <row r="33" spans="22:34" ht="20.100000000000001" customHeight="1" x14ac:dyDescent="0.3">
      <c r="V33" s="91"/>
      <c r="W33" s="91"/>
      <c r="X33" s="109"/>
      <c r="Y33" s="109"/>
      <c r="Z33" s="109"/>
      <c r="AA33" s="109"/>
      <c r="AB33" s="109"/>
      <c r="AH33" s="117"/>
    </row>
    <row r="34" spans="22:34" ht="20.100000000000001" customHeight="1" x14ac:dyDescent="0.3">
      <c r="V34" s="118"/>
      <c r="W34" s="118"/>
      <c r="X34" s="109"/>
      <c r="Y34" s="109"/>
      <c r="Z34" s="109"/>
      <c r="AA34" s="109"/>
      <c r="AB34" s="109"/>
    </row>
    <row r="35" spans="22:34" ht="20.100000000000001" customHeight="1" x14ac:dyDescent="0.3">
      <c r="V35" s="118"/>
      <c r="W35" s="118"/>
      <c r="X35" s="109"/>
      <c r="Y35" s="109"/>
      <c r="Z35" s="109"/>
      <c r="AA35" s="109"/>
      <c r="AB35" s="109"/>
    </row>
  </sheetData>
  <sheetProtection algorithmName="SHA-512" hashValue="JGFbbVLtMzOKgbd/8SKH/ZcToEyC3hwr5FcKN6DUDu5cg7QUkLMhaR8gnmJFdL4vD3oiqYXuWrk47FytmuFQhg==" saltValue="5ySooO8WhMZly+iGQLqtkA==" spinCount="100000" sheet="1" scenarios="1" formatCells="0" formatColumns="0" formatRows="0" selectLockedCells="1"/>
  <mergeCells count="85">
    <mergeCell ref="Q13:S13"/>
    <mergeCell ref="T13:W13"/>
    <mergeCell ref="X13:Y13"/>
    <mergeCell ref="Z13:AB13"/>
    <mergeCell ref="G7:H7"/>
    <mergeCell ref="B21:E21"/>
    <mergeCell ref="U2:X2"/>
    <mergeCell ref="B3:AB4"/>
    <mergeCell ref="X12:Y12"/>
    <mergeCell ref="Z12:AB12"/>
    <mergeCell ref="B6:F7"/>
    <mergeCell ref="U6:W6"/>
    <mergeCell ref="Y2:AB2"/>
    <mergeCell ref="Z21:AB21"/>
    <mergeCell ref="Z19:AB19"/>
    <mergeCell ref="Z20:AB20"/>
    <mergeCell ref="Z17:AB17"/>
    <mergeCell ref="Z18:AB18"/>
    <mergeCell ref="V17:Y17"/>
    <mergeCell ref="V18:Y18"/>
    <mergeCell ref="T14:AB14"/>
    <mergeCell ref="J17:U17"/>
    <mergeCell ref="J18:U18"/>
    <mergeCell ref="J19:U19"/>
    <mergeCell ref="B22:AB22"/>
    <mergeCell ref="V23:Y23"/>
    <mergeCell ref="J23:U23"/>
    <mergeCell ref="V19:Y19"/>
    <mergeCell ref="F17:I17"/>
    <mergeCell ref="F18:I18"/>
    <mergeCell ref="F19:I19"/>
    <mergeCell ref="F20:I20"/>
    <mergeCell ref="F21:I21"/>
    <mergeCell ref="B17:E17"/>
    <mergeCell ref="B18:E18"/>
    <mergeCell ref="B19:E19"/>
    <mergeCell ref="B20:E20"/>
    <mergeCell ref="J27:S27"/>
    <mergeCell ref="B23:E23"/>
    <mergeCell ref="F23:I23"/>
    <mergeCell ref="B24:E24"/>
    <mergeCell ref="F24:I24"/>
    <mergeCell ref="B25:E25"/>
    <mergeCell ref="F25:I25"/>
    <mergeCell ref="B26:E26"/>
    <mergeCell ref="F26:I26"/>
    <mergeCell ref="Z25:AB25"/>
    <mergeCell ref="Z26:AB26"/>
    <mergeCell ref="J20:U20"/>
    <mergeCell ref="J21:U21"/>
    <mergeCell ref="V20:Y20"/>
    <mergeCell ref="V21:Y21"/>
    <mergeCell ref="Z23:AB23"/>
    <mergeCell ref="Q15:S15"/>
    <mergeCell ref="T29:U29"/>
    <mergeCell ref="T30:U30"/>
    <mergeCell ref="V24:Y24"/>
    <mergeCell ref="V25:Y25"/>
    <mergeCell ref="V26:Y26"/>
    <mergeCell ref="J24:U24"/>
    <mergeCell ref="J25:U25"/>
    <mergeCell ref="J26:U26"/>
    <mergeCell ref="J28:S28"/>
    <mergeCell ref="V27:AB27"/>
    <mergeCell ref="V28:AB28"/>
    <mergeCell ref="V30:AB30"/>
    <mergeCell ref="T27:U27"/>
    <mergeCell ref="V29:AB29"/>
    <mergeCell ref="Z24:AB24"/>
    <mergeCell ref="B16:E16"/>
    <mergeCell ref="F16:G16"/>
    <mergeCell ref="H16:K16"/>
    <mergeCell ref="T15:AB15"/>
    <mergeCell ref="Q6:S8"/>
    <mergeCell ref="T7:AB7"/>
    <mergeCell ref="T8:AB8"/>
    <mergeCell ref="Q9:S9"/>
    <mergeCell ref="T9:AB9"/>
    <mergeCell ref="Q10:S10"/>
    <mergeCell ref="T10:AA10"/>
    <mergeCell ref="Q11:S11"/>
    <mergeCell ref="T11:AB11"/>
    <mergeCell ref="Q12:S12"/>
    <mergeCell ref="T12:W12"/>
    <mergeCell ref="Q14:S14"/>
  </mergeCells>
  <phoneticPr fontId="1"/>
  <conditionalFormatting sqref="B18:B21 F18:F21 J18:J21 V18:V21 Z18:AB21 V24:V26">
    <cfRule type="containsBlanks" dxfId="7" priority="3">
      <formula>LEN(TRIM(B18))=0</formula>
    </cfRule>
  </conditionalFormatting>
  <conditionalFormatting sqref="B24:B26 F24:F26 J24:J26 Z24:Z26">
    <cfRule type="containsBlanks" dxfId="6" priority="1">
      <formula>LEN(TRIM(B24))=0</formula>
    </cfRule>
  </conditionalFormatting>
  <printOptions horizontalCentered="1"/>
  <pageMargins left="0.51181102362204722" right="0.51181102362204722" top="0.55118110236220474" bottom="0.55118110236220474" header="0.31496062992125984" footer="0.31496062992125984"/>
  <pageSetup paperSize="9" scale="81" orientation="landscape" blackAndWhite="1" r:id="rId1"/>
  <headerFooter>
    <oddHeader>&amp;R自動入力用</oddHeader>
  </headerFooter>
  <drawing r:id="rId2"/>
  <legacyDrawing r:id="rId3"/>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8AEF0-32BF-48DF-B196-FCB4B14DFDAB}">
  <sheetPr>
    <tabColor theme="9" tint="0.79998168889431442"/>
    <pageSetUpPr fitToPage="1"/>
  </sheetPr>
  <dimension ref="A1:AI55"/>
  <sheetViews>
    <sheetView showGridLines="0" showZeros="0" view="pageBreakPreview" zoomScale="85" zoomScaleNormal="70" zoomScaleSheetLayoutView="85" workbookViewId="0">
      <pane xSplit="4" ySplit="13" topLeftCell="E14" activePane="bottomRight" state="frozen"/>
      <selection activeCell="C24" sqref="C24"/>
      <selection pane="topRight" activeCell="C24" sqref="C24"/>
      <selection pane="bottomLeft" activeCell="C24" sqref="C24"/>
      <selection pane="bottomRight" activeCell="V5" sqref="V5:Z5"/>
    </sheetView>
  </sheetViews>
  <sheetFormatPr defaultColWidth="4.08984375" defaultRowHeight="23.1" customHeight="1" x14ac:dyDescent="0.3"/>
  <cols>
    <col min="1" max="1" width="1.90625" style="4" customWidth="1"/>
    <col min="2" max="16384" width="4.08984375" style="4"/>
  </cols>
  <sheetData>
    <row r="1" spans="1:32" ht="23.1" customHeight="1" x14ac:dyDescent="0.3">
      <c r="B1" s="737" t="s">
        <v>278</v>
      </c>
      <c r="C1" s="737"/>
      <c r="D1" s="737"/>
      <c r="E1" s="737"/>
      <c r="F1" s="737"/>
      <c r="G1" s="737"/>
      <c r="H1" s="737"/>
      <c r="I1" s="737"/>
      <c r="J1" s="737"/>
      <c r="K1" s="737"/>
      <c r="L1" s="737"/>
      <c r="M1" s="737"/>
      <c r="N1" s="737"/>
      <c r="O1" s="737"/>
      <c r="P1" s="737"/>
      <c r="Q1" s="737"/>
      <c r="R1" s="737"/>
      <c r="S1" s="737"/>
      <c r="T1" s="737"/>
      <c r="U1" s="737"/>
      <c r="V1" s="737"/>
      <c r="W1" s="737"/>
      <c r="X1" s="737"/>
      <c r="Y1" s="737"/>
      <c r="Z1" s="737"/>
      <c r="AA1" s="737"/>
      <c r="AB1" s="737"/>
      <c r="AC1" s="737"/>
      <c r="AD1" s="737"/>
      <c r="AE1" s="737"/>
      <c r="AF1" s="737"/>
    </row>
    <row r="2" spans="1:32" ht="23.1" customHeight="1" x14ac:dyDescent="0.3">
      <c r="A2" s="6"/>
      <c r="B2" s="737"/>
      <c r="C2" s="737"/>
      <c r="D2" s="737"/>
      <c r="E2" s="737"/>
      <c r="F2" s="737"/>
      <c r="G2" s="737"/>
      <c r="H2" s="737"/>
      <c r="I2" s="737"/>
      <c r="J2" s="737"/>
      <c r="K2" s="737"/>
      <c r="L2" s="737"/>
      <c r="M2" s="737"/>
      <c r="N2" s="737"/>
      <c r="O2" s="737"/>
      <c r="P2" s="737"/>
      <c r="Q2" s="737"/>
      <c r="R2" s="737"/>
      <c r="S2" s="737"/>
      <c r="T2" s="737"/>
      <c r="U2" s="737"/>
      <c r="V2" s="737"/>
      <c r="W2" s="737"/>
      <c r="X2" s="737"/>
      <c r="Y2" s="737"/>
      <c r="Z2" s="737"/>
      <c r="AA2" s="737"/>
      <c r="AB2" s="737"/>
      <c r="AC2" s="737"/>
      <c r="AD2" s="737"/>
      <c r="AE2" s="737"/>
      <c r="AF2" s="737"/>
    </row>
    <row r="3" spans="1:32" ht="23.1" customHeight="1" x14ac:dyDescent="0.3">
      <c r="A3" s="6"/>
      <c r="B3" s="7"/>
      <c r="C3" s="7"/>
      <c r="D3" s="7"/>
      <c r="E3" s="7"/>
      <c r="F3" s="7"/>
      <c r="G3" s="7"/>
      <c r="H3" s="7"/>
      <c r="I3" s="7"/>
      <c r="J3" s="7"/>
      <c r="K3" s="7"/>
      <c r="L3" s="7"/>
      <c r="M3" s="7"/>
      <c r="N3" s="7"/>
      <c r="O3" s="7"/>
      <c r="P3" s="7"/>
      <c r="Q3" s="7"/>
      <c r="R3" s="7"/>
      <c r="S3" s="7"/>
      <c r="T3" s="7"/>
      <c r="U3" s="7"/>
      <c r="V3" s="7"/>
      <c r="W3" s="7"/>
      <c r="X3" s="7"/>
      <c r="Y3" s="7"/>
      <c r="Z3" s="7"/>
      <c r="AA3" s="7"/>
      <c r="AB3" s="7"/>
      <c r="AC3" s="7"/>
      <c r="AD3" s="7"/>
      <c r="AE3" s="7"/>
      <c r="AF3" s="7"/>
    </row>
    <row r="4" spans="1:32" ht="23.1" customHeight="1" x14ac:dyDescent="0.3">
      <c r="Q4" s="821" t="s">
        <v>31</v>
      </c>
      <c r="R4" s="822"/>
      <c r="S4" s="822"/>
      <c r="T4" s="822"/>
      <c r="U4" s="822"/>
      <c r="V4" s="823" t="str">
        <f>'基本情報(必須)'!$D$3</f>
        <v>株式会社●●</v>
      </c>
      <c r="W4" s="823"/>
      <c r="X4" s="823"/>
      <c r="Y4" s="823"/>
      <c r="Z4" s="823"/>
      <c r="AA4" s="823"/>
      <c r="AB4" s="823"/>
      <c r="AC4" s="823"/>
      <c r="AD4" s="823"/>
      <c r="AE4" s="823"/>
      <c r="AF4" s="824"/>
    </row>
    <row r="5" spans="1:32" ht="23.1" customHeight="1" x14ac:dyDescent="0.3">
      <c r="Q5" s="821" t="s">
        <v>61</v>
      </c>
      <c r="R5" s="822"/>
      <c r="S5" s="822"/>
      <c r="T5" s="822"/>
      <c r="U5" s="822"/>
      <c r="V5" s="827"/>
      <c r="W5" s="827"/>
      <c r="X5" s="827"/>
      <c r="Y5" s="827"/>
      <c r="Z5" s="828"/>
      <c r="AA5" s="110" t="s">
        <v>62</v>
      </c>
      <c r="AB5" s="830" t="str">
        <f t="array" ref="AB5">IF('基本情報(必須)'!D19:E19="","",'基本情報(必須)'!D19:E19)</f>
        <v/>
      </c>
      <c r="AC5" s="830"/>
      <c r="AD5" s="830"/>
      <c r="AE5" s="830"/>
      <c r="AF5" s="831"/>
    </row>
    <row r="7" spans="1:32" ht="23.1" customHeight="1" x14ac:dyDescent="0.3">
      <c r="B7" s="356" t="s">
        <v>63</v>
      </c>
      <c r="C7" s="712"/>
      <c r="D7" s="357"/>
      <c r="E7" s="357">
        <v>1</v>
      </c>
      <c r="F7" s="672"/>
      <c r="G7" s="672"/>
      <c r="H7" s="673"/>
      <c r="I7" s="357">
        <v>2</v>
      </c>
      <c r="J7" s="672"/>
      <c r="K7" s="672"/>
      <c r="L7" s="673"/>
      <c r="M7" s="357">
        <v>3</v>
      </c>
      <c r="N7" s="672"/>
      <c r="O7" s="672"/>
      <c r="P7" s="673"/>
      <c r="Q7" s="357">
        <v>4</v>
      </c>
      <c r="R7" s="672"/>
      <c r="S7" s="672"/>
      <c r="T7" s="673"/>
      <c r="U7" s="357">
        <v>5</v>
      </c>
      <c r="V7" s="672"/>
      <c r="W7" s="672"/>
      <c r="X7" s="673"/>
      <c r="Y7" s="357">
        <v>6</v>
      </c>
      <c r="Z7" s="672"/>
      <c r="AA7" s="672"/>
      <c r="AB7" s="673"/>
      <c r="AC7" s="357">
        <v>7</v>
      </c>
      <c r="AD7" s="672"/>
      <c r="AE7" s="672"/>
      <c r="AF7" s="673"/>
    </row>
    <row r="8" spans="1:32" ht="23.1" customHeight="1" x14ac:dyDescent="0.3">
      <c r="B8" s="356" t="s">
        <v>76</v>
      </c>
      <c r="C8" s="712"/>
      <c r="D8" s="357"/>
      <c r="E8" s="676"/>
      <c r="F8" s="624"/>
      <c r="G8" s="624"/>
      <c r="H8" s="809"/>
      <c r="I8" s="676"/>
      <c r="J8" s="624"/>
      <c r="K8" s="624"/>
      <c r="L8" s="809"/>
      <c r="M8" s="676"/>
      <c r="N8" s="624"/>
      <c r="O8" s="624"/>
      <c r="P8" s="809"/>
      <c r="Q8" s="676"/>
      <c r="R8" s="624"/>
      <c r="S8" s="624"/>
      <c r="T8" s="809"/>
      <c r="U8" s="676"/>
      <c r="V8" s="624"/>
      <c r="W8" s="624"/>
      <c r="X8" s="809"/>
      <c r="Y8" s="676"/>
      <c r="Z8" s="624"/>
      <c r="AA8" s="624"/>
      <c r="AB8" s="809"/>
      <c r="AC8" s="676"/>
      <c r="AD8" s="624"/>
      <c r="AE8" s="624"/>
      <c r="AF8" s="809"/>
    </row>
    <row r="9" spans="1:32" ht="23.1" customHeight="1" x14ac:dyDescent="0.3">
      <c r="B9" s="356" t="s">
        <v>35</v>
      </c>
      <c r="C9" s="712"/>
      <c r="D9" s="357"/>
      <c r="E9" s="676"/>
      <c r="F9" s="624"/>
      <c r="G9" s="624"/>
      <c r="H9" s="809"/>
      <c r="I9" s="676"/>
      <c r="J9" s="624"/>
      <c r="K9" s="624"/>
      <c r="L9" s="809"/>
      <c r="M9" s="676"/>
      <c r="N9" s="624"/>
      <c r="O9" s="624"/>
      <c r="P9" s="809"/>
      <c r="Q9" s="676"/>
      <c r="R9" s="624"/>
      <c r="S9" s="624"/>
      <c r="T9" s="809"/>
      <c r="U9" s="676"/>
      <c r="V9" s="624"/>
      <c r="W9" s="624"/>
      <c r="X9" s="809"/>
      <c r="Y9" s="676"/>
      <c r="Z9" s="624"/>
      <c r="AA9" s="624"/>
      <c r="AB9" s="809"/>
      <c r="AC9" s="676"/>
      <c r="AD9" s="624"/>
      <c r="AE9" s="624"/>
      <c r="AF9" s="809"/>
    </row>
    <row r="10" spans="1:32" ht="23.1" customHeight="1" x14ac:dyDescent="0.3">
      <c r="B10" s="356" t="s">
        <v>55</v>
      </c>
      <c r="C10" s="712"/>
      <c r="D10" s="357"/>
      <c r="E10" s="676"/>
      <c r="F10" s="624"/>
      <c r="G10" s="624"/>
      <c r="H10" s="809"/>
      <c r="I10" s="676"/>
      <c r="J10" s="624"/>
      <c r="K10" s="624"/>
      <c r="L10" s="809"/>
      <c r="M10" s="676"/>
      <c r="N10" s="624"/>
      <c r="O10" s="624"/>
      <c r="P10" s="809"/>
      <c r="Q10" s="676"/>
      <c r="R10" s="624"/>
      <c r="S10" s="624"/>
      <c r="T10" s="809"/>
      <c r="U10" s="676"/>
      <c r="V10" s="624"/>
      <c r="W10" s="624"/>
      <c r="X10" s="809"/>
      <c r="Y10" s="676"/>
      <c r="Z10" s="624"/>
      <c r="AA10" s="624"/>
      <c r="AB10" s="809"/>
      <c r="AC10" s="676"/>
      <c r="AD10" s="624"/>
      <c r="AE10" s="624"/>
      <c r="AF10" s="809"/>
    </row>
    <row r="11" spans="1:32" ht="23.1" customHeight="1" thickBot="1" x14ac:dyDescent="0.35">
      <c r="B11" s="356" t="s">
        <v>40</v>
      </c>
      <c r="C11" s="712"/>
      <c r="D11" s="357"/>
      <c r="E11" s="676"/>
      <c r="F11" s="624"/>
      <c r="G11" s="624"/>
      <c r="H11" s="809"/>
      <c r="I11" s="676"/>
      <c r="J11" s="624"/>
      <c r="K11" s="624"/>
      <c r="L11" s="809"/>
      <c r="M11" s="676"/>
      <c r="N11" s="624"/>
      <c r="O11" s="624"/>
      <c r="P11" s="809"/>
      <c r="Q11" s="676"/>
      <c r="R11" s="624"/>
      <c r="S11" s="624"/>
      <c r="T11" s="809"/>
      <c r="U11" s="676"/>
      <c r="V11" s="624"/>
      <c r="W11" s="624"/>
      <c r="X11" s="809"/>
      <c r="Y11" s="676"/>
      <c r="Z11" s="624"/>
      <c r="AA11" s="624"/>
      <c r="AB11" s="809"/>
      <c r="AC11" s="676"/>
      <c r="AD11" s="624"/>
      <c r="AE11" s="624"/>
      <c r="AF11" s="809"/>
    </row>
    <row r="12" spans="1:32" ht="23.1" customHeight="1" thickTop="1" x14ac:dyDescent="0.3">
      <c r="B12" s="719" t="s">
        <v>68</v>
      </c>
      <c r="C12" s="675"/>
      <c r="D12" s="720"/>
      <c r="E12" s="902">
        <f>SUM(E14:F44)</f>
        <v>0</v>
      </c>
      <c r="F12" s="903"/>
      <c r="G12" s="903"/>
      <c r="H12" s="674"/>
      <c r="I12" s="902">
        <f t="shared" ref="I12" si="0">SUM(I14:J44)</f>
        <v>0</v>
      </c>
      <c r="J12" s="903"/>
      <c r="K12" s="903"/>
      <c r="L12" s="674"/>
      <c r="M12" s="902">
        <f t="shared" ref="M12" si="1">SUM(M14:N44)</f>
        <v>0</v>
      </c>
      <c r="N12" s="903"/>
      <c r="O12" s="903"/>
      <c r="P12" s="674"/>
      <c r="Q12" s="902">
        <f t="shared" ref="Q12" si="2">SUM(Q14:R44)</f>
        <v>0</v>
      </c>
      <c r="R12" s="903"/>
      <c r="S12" s="903"/>
      <c r="T12" s="674"/>
      <c r="U12" s="902">
        <f t="shared" ref="U12" si="3">SUM(U14:V44)</f>
        <v>0</v>
      </c>
      <c r="V12" s="903"/>
      <c r="W12" s="903"/>
      <c r="X12" s="674"/>
      <c r="Y12" s="902">
        <f t="shared" ref="Y12" si="4">SUM(Y14:Z44)</f>
        <v>0</v>
      </c>
      <c r="Z12" s="903"/>
      <c r="AA12" s="903"/>
      <c r="AB12" s="674"/>
      <c r="AC12" s="902">
        <f t="shared" ref="AC12" si="5">SUM(AC14:AD44)</f>
        <v>0</v>
      </c>
      <c r="AD12" s="903"/>
      <c r="AE12" s="903"/>
      <c r="AF12" s="674"/>
    </row>
    <row r="13" spans="1:32" ht="22.8" customHeight="1" x14ac:dyDescent="0.3">
      <c r="B13" s="726" t="s">
        <v>64</v>
      </c>
      <c r="C13" s="727"/>
      <c r="D13" s="5" t="s">
        <v>65</v>
      </c>
      <c r="E13" s="356" t="s">
        <v>66</v>
      </c>
      <c r="F13" s="712"/>
      <c r="G13" s="712"/>
      <c r="H13" s="724"/>
      <c r="I13" s="356" t="s">
        <v>66</v>
      </c>
      <c r="J13" s="712"/>
      <c r="K13" s="712"/>
      <c r="L13" s="724"/>
      <c r="M13" s="356" t="s">
        <v>66</v>
      </c>
      <c r="N13" s="712"/>
      <c r="O13" s="712"/>
      <c r="P13" s="724"/>
      <c r="Q13" s="356" t="s">
        <v>66</v>
      </c>
      <c r="R13" s="712"/>
      <c r="S13" s="712"/>
      <c r="T13" s="724"/>
      <c r="U13" s="356" t="s">
        <v>66</v>
      </c>
      <c r="V13" s="712"/>
      <c r="W13" s="712"/>
      <c r="X13" s="724"/>
      <c r="Y13" s="356" t="s">
        <v>66</v>
      </c>
      <c r="Z13" s="712"/>
      <c r="AA13" s="712"/>
      <c r="AB13" s="724"/>
      <c r="AC13" s="356" t="s">
        <v>66</v>
      </c>
      <c r="AD13" s="712"/>
      <c r="AE13" s="712"/>
      <c r="AF13" s="724"/>
    </row>
    <row r="14" spans="1:32" ht="23.1" customHeight="1" x14ac:dyDescent="0.3">
      <c r="B14" s="721" t="str">
        <f>IF(V5="","",IF(ISERROR(V5),,(V5)))</f>
        <v/>
      </c>
      <c r="C14" s="722"/>
      <c r="D14" s="3" t="str">
        <f t="shared" ref="D14:D44" si="6">TEXT(B14,"aaa")</f>
        <v/>
      </c>
      <c r="E14" s="620"/>
      <c r="F14" s="621"/>
      <c r="G14" s="621"/>
      <c r="H14" s="622"/>
      <c r="I14" s="620"/>
      <c r="J14" s="621"/>
      <c r="K14" s="621"/>
      <c r="L14" s="622"/>
      <c r="M14" s="620"/>
      <c r="N14" s="621"/>
      <c r="O14" s="621"/>
      <c r="P14" s="622"/>
      <c r="Q14" s="620"/>
      <c r="R14" s="621"/>
      <c r="S14" s="621"/>
      <c r="T14" s="622"/>
      <c r="U14" s="620"/>
      <c r="V14" s="621"/>
      <c r="W14" s="621"/>
      <c r="X14" s="622"/>
      <c r="Y14" s="620"/>
      <c r="Z14" s="621"/>
      <c r="AA14" s="621"/>
      <c r="AB14" s="622"/>
      <c r="AC14" s="620"/>
      <c r="AD14" s="621"/>
      <c r="AE14" s="621"/>
      <c r="AF14" s="622"/>
    </row>
    <row r="15" spans="1:32" ht="23.1" customHeight="1" x14ac:dyDescent="0.3">
      <c r="B15" s="721" t="str">
        <f>IF(V5="","",IF(ISERROR(B14+1),,(B14+1)))</f>
        <v/>
      </c>
      <c r="C15" s="722"/>
      <c r="D15" s="3" t="str">
        <f t="shared" si="6"/>
        <v/>
      </c>
      <c r="E15" s="620"/>
      <c r="F15" s="621"/>
      <c r="G15" s="621"/>
      <c r="H15" s="622"/>
      <c r="I15" s="620"/>
      <c r="J15" s="621"/>
      <c r="K15" s="621"/>
      <c r="L15" s="622"/>
      <c r="M15" s="620"/>
      <c r="N15" s="621"/>
      <c r="O15" s="621"/>
      <c r="P15" s="622"/>
      <c r="Q15" s="620"/>
      <c r="R15" s="621"/>
      <c r="S15" s="621"/>
      <c r="T15" s="622"/>
      <c r="U15" s="620"/>
      <c r="V15" s="621"/>
      <c r="W15" s="621"/>
      <c r="X15" s="622"/>
      <c r="Y15" s="620"/>
      <c r="Z15" s="621"/>
      <c r="AA15" s="621"/>
      <c r="AB15" s="622"/>
      <c r="AC15" s="620"/>
      <c r="AD15" s="621"/>
      <c r="AE15" s="621"/>
      <c r="AF15" s="622"/>
    </row>
    <row r="16" spans="1:32" ht="23.1" customHeight="1" x14ac:dyDescent="0.3">
      <c r="B16" s="721" t="str">
        <f>IF(V5="","",IF(ISERROR(B15+1),,(B15+1)))</f>
        <v/>
      </c>
      <c r="C16" s="722"/>
      <c r="D16" s="3" t="str">
        <f t="shared" si="6"/>
        <v/>
      </c>
      <c r="E16" s="620"/>
      <c r="F16" s="621"/>
      <c r="G16" s="621"/>
      <c r="H16" s="622"/>
      <c r="I16" s="620"/>
      <c r="J16" s="621"/>
      <c r="K16" s="621"/>
      <c r="L16" s="622"/>
      <c r="M16" s="620"/>
      <c r="N16" s="621"/>
      <c r="O16" s="621"/>
      <c r="P16" s="622"/>
      <c r="Q16" s="620"/>
      <c r="R16" s="621"/>
      <c r="S16" s="621"/>
      <c r="T16" s="622"/>
      <c r="U16" s="620"/>
      <c r="V16" s="621"/>
      <c r="W16" s="621"/>
      <c r="X16" s="622"/>
      <c r="Y16" s="620"/>
      <c r="Z16" s="621"/>
      <c r="AA16" s="621"/>
      <c r="AB16" s="622"/>
      <c r="AC16" s="620"/>
      <c r="AD16" s="621"/>
      <c r="AE16" s="621"/>
      <c r="AF16" s="622"/>
    </row>
    <row r="17" spans="2:32" ht="23.1" customHeight="1" x14ac:dyDescent="0.3">
      <c r="B17" s="721" t="str">
        <f>IF(V5="","",IF(ISERROR(B16+1),,(B16+1)))</f>
        <v/>
      </c>
      <c r="C17" s="722"/>
      <c r="D17" s="3" t="str">
        <f t="shared" si="6"/>
        <v/>
      </c>
      <c r="E17" s="620"/>
      <c r="F17" s="621"/>
      <c r="G17" s="621"/>
      <c r="H17" s="622"/>
      <c r="I17" s="620"/>
      <c r="J17" s="621"/>
      <c r="K17" s="621"/>
      <c r="L17" s="622"/>
      <c r="M17" s="620"/>
      <c r="N17" s="621"/>
      <c r="O17" s="621"/>
      <c r="P17" s="622"/>
      <c r="Q17" s="620"/>
      <c r="R17" s="621"/>
      <c r="S17" s="621"/>
      <c r="T17" s="622"/>
      <c r="U17" s="620"/>
      <c r="V17" s="621"/>
      <c r="W17" s="621"/>
      <c r="X17" s="622"/>
      <c r="Y17" s="620"/>
      <c r="Z17" s="621"/>
      <c r="AA17" s="621"/>
      <c r="AB17" s="622"/>
      <c r="AC17" s="620"/>
      <c r="AD17" s="621"/>
      <c r="AE17" s="621"/>
      <c r="AF17" s="622"/>
    </row>
    <row r="18" spans="2:32" ht="23.1" customHeight="1" x14ac:dyDescent="0.3">
      <c r="B18" s="721" t="str">
        <f>IF(V5="","",IF(ISERROR(B17+1),,(B17+1)))</f>
        <v/>
      </c>
      <c r="C18" s="722"/>
      <c r="D18" s="3" t="str">
        <f t="shared" si="6"/>
        <v/>
      </c>
      <c r="E18" s="620"/>
      <c r="F18" s="621"/>
      <c r="G18" s="621"/>
      <c r="H18" s="622"/>
      <c r="I18" s="620"/>
      <c r="J18" s="621"/>
      <c r="K18" s="621"/>
      <c r="L18" s="622"/>
      <c r="M18" s="620"/>
      <c r="N18" s="621"/>
      <c r="O18" s="621"/>
      <c r="P18" s="622"/>
      <c r="Q18" s="620"/>
      <c r="R18" s="621"/>
      <c r="S18" s="621"/>
      <c r="T18" s="622"/>
      <c r="U18" s="620"/>
      <c r="V18" s="621"/>
      <c r="W18" s="621"/>
      <c r="X18" s="622"/>
      <c r="Y18" s="620"/>
      <c r="Z18" s="621"/>
      <c r="AA18" s="621"/>
      <c r="AB18" s="622"/>
      <c r="AC18" s="620"/>
      <c r="AD18" s="621"/>
      <c r="AE18" s="621"/>
      <c r="AF18" s="622"/>
    </row>
    <row r="19" spans="2:32" ht="23.1" customHeight="1" x14ac:dyDescent="0.3">
      <c r="B19" s="721" t="str">
        <f>IF(V5="","",IF(ISERROR(B18+1),,(B18+1)))</f>
        <v/>
      </c>
      <c r="C19" s="722"/>
      <c r="D19" s="3" t="str">
        <f t="shared" si="6"/>
        <v/>
      </c>
      <c r="E19" s="620"/>
      <c r="F19" s="621"/>
      <c r="G19" s="621"/>
      <c r="H19" s="622"/>
      <c r="I19" s="620"/>
      <c r="J19" s="621"/>
      <c r="K19" s="621"/>
      <c r="L19" s="622"/>
      <c r="M19" s="620"/>
      <c r="N19" s="621"/>
      <c r="O19" s="621"/>
      <c r="P19" s="622"/>
      <c r="Q19" s="620"/>
      <c r="R19" s="621"/>
      <c r="S19" s="621"/>
      <c r="T19" s="622"/>
      <c r="U19" s="620"/>
      <c r="V19" s="621"/>
      <c r="W19" s="621"/>
      <c r="X19" s="622"/>
      <c r="Y19" s="620"/>
      <c r="Z19" s="621"/>
      <c r="AA19" s="621"/>
      <c r="AB19" s="622"/>
      <c r="AC19" s="620"/>
      <c r="AD19" s="621"/>
      <c r="AE19" s="621"/>
      <c r="AF19" s="622"/>
    </row>
    <row r="20" spans="2:32" ht="23.1" customHeight="1" x14ac:dyDescent="0.3">
      <c r="B20" s="721" t="str">
        <f>IF(V5="","",IF(ISERROR(B19+1),,(B19+1)))</f>
        <v/>
      </c>
      <c r="C20" s="722"/>
      <c r="D20" s="3" t="str">
        <f t="shared" si="6"/>
        <v/>
      </c>
      <c r="E20" s="620"/>
      <c r="F20" s="621"/>
      <c r="G20" s="621"/>
      <c r="H20" s="622"/>
      <c r="I20" s="620"/>
      <c r="J20" s="621"/>
      <c r="K20" s="621"/>
      <c r="L20" s="622"/>
      <c r="M20" s="620"/>
      <c r="N20" s="621"/>
      <c r="O20" s="621"/>
      <c r="P20" s="622"/>
      <c r="Q20" s="620"/>
      <c r="R20" s="621"/>
      <c r="S20" s="621"/>
      <c r="T20" s="622"/>
      <c r="U20" s="620"/>
      <c r="V20" s="621"/>
      <c r="W20" s="621"/>
      <c r="X20" s="622"/>
      <c r="Y20" s="620"/>
      <c r="Z20" s="621"/>
      <c r="AA20" s="621"/>
      <c r="AB20" s="622"/>
      <c r="AC20" s="620"/>
      <c r="AD20" s="621"/>
      <c r="AE20" s="621"/>
      <c r="AF20" s="622"/>
    </row>
    <row r="21" spans="2:32" ht="23.1" customHeight="1" x14ac:dyDescent="0.3">
      <c r="B21" s="721" t="str">
        <f>IF(V5="","",IF(ISERROR(B20+1),,(B20+1)))</f>
        <v/>
      </c>
      <c r="C21" s="722"/>
      <c r="D21" s="3" t="str">
        <f t="shared" si="6"/>
        <v/>
      </c>
      <c r="E21" s="620"/>
      <c r="F21" s="621"/>
      <c r="G21" s="621"/>
      <c r="H21" s="622"/>
      <c r="I21" s="620"/>
      <c r="J21" s="621"/>
      <c r="K21" s="621"/>
      <c r="L21" s="622"/>
      <c r="M21" s="620"/>
      <c r="N21" s="621"/>
      <c r="O21" s="621"/>
      <c r="P21" s="622"/>
      <c r="Q21" s="620"/>
      <c r="R21" s="621"/>
      <c r="S21" s="621"/>
      <c r="T21" s="622"/>
      <c r="U21" s="620"/>
      <c r="V21" s="621"/>
      <c r="W21" s="621"/>
      <c r="X21" s="622"/>
      <c r="Y21" s="620"/>
      <c r="Z21" s="621"/>
      <c r="AA21" s="621"/>
      <c r="AB21" s="622"/>
      <c r="AC21" s="620"/>
      <c r="AD21" s="621"/>
      <c r="AE21" s="621"/>
      <c r="AF21" s="622"/>
    </row>
    <row r="22" spans="2:32" ht="23.1" customHeight="1" x14ac:dyDescent="0.3">
      <c r="B22" s="721" t="str">
        <f>IF(V5="","",IF(ISERROR(B21+1),,(B21+1)))</f>
        <v/>
      </c>
      <c r="C22" s="722"/>
      <c r="D22" s="3" t="str">
        <f t="shared" si="6"/>
        <v/>
      </c>
      <c r="E22" s="620"/>
      <c r="F22" s="621"/>
      <c r="G22" s="621"/>
      <c r="H22" s="622"/>
      <c r="I22" s="620"/>
      <c r="J22" s="621"/>
      <c r="K22" s="621"/>
      <c r="L22" s="622"/>
      <c r="M22" s="620"/>
      <c r="N22" s="621"/>
      <c r="O22" s="621"/>
      <c r="P22" s="622"/>
      <c r="Q22" s="620"/>
      <c r="R22" s="621"/>
      <c r="S22" s="621"/>
      <c r="T22" s="622"/>
      <c r="U22" s="620"/>
      <c r="V22" s="621"/>
      <c r="W22" s="621"/>
      <c r="X22" s="622"/>
      <c r="Y22" s="620"/>
      <c r="Z22" s="621"/>
      <c r="AA22" s="621"/>
      <c r="AB22" s="622"/>
      <c r="AC22" s="620"/>
      <c r="AD22" s="621"/>
      <c r="AE22" s="621"/>
      <c r="AF22" s="622"/>
    </row>
    <row r="23" spans="2:32" ht="23.1" customHeight="1" x14ac:dyDescent="0.3">
      <c r="B23" s="721" t="str">
        <f>IF(V5="","",IF(ISERROR(B22+1),,(B22+1)))</f>
        <v/>
      </c>
      <c r="C23" s="722"/>
      <c r="D23" s="3" t="str">
        <f t="shared" si="6"/>
        <v/>
      </c>
      <c r="E23" s="620"/>
      <c r="F23" s="621"/>
      <c r="G23" s="621"/>
      <c r="H23" s="622"/>
      <c r="I23" s="620"/>
      <c r="J23" s="621"/>
      <c r="K23" s="621"/>
      <c r="L23" s="622"/>
      <c r="M23" s="620"/>
      <c r="N23" s="621"/>
      <c r="O23" s="621"/>
      <c r="P23" s="622"/>
      <c r="Q23" s="620"/>
      <c r="R23" s="621"/>
      <c r="S23" s="621"/>
      <c r="T23" s="622"/>
      <c r="U23" s="620"/>
      <c r="V23" s="621"/>
      <c r="W23" s="621"/>
      <c r="X23" s="622"/>
      <c r="Y23" s="620"/>
      <c r="Z23" s="621"/>
      <c r="AA23" s="621"/>
      <c r="AB23" s="622"/>
      <c r="AC23" s="620"/>
      <c r="AD23" s="621"/>
      <c r="AE23" s="621"/>
      <c r="AF23" s="622"/>
    </row>
    <row r="24" spans="2:32" ht="23.1" customHeight="1" x14ac:dyDescent="0.3">
      <c r="B24" s="721" t="str">
        <f>IF(V5="","",IF(ISERROR(B23+1),,(B23+1)))</f>
        <v/>
      </c>
      <c r="C24" s="722"/>
      <c r="D24" s="3" t="str">
        <f t="shared" si="6"/>
        <v/>
      </c>
      <c r="E24" s="620"/>
      <c r="F24" s="621"/>
      <c r="G24" s="621"/>
      <c r="H24" s="622"/>
      <c r="I24" s="620"/>
      <c r="J24" s="621"/>
      <c r="K24" s="621"/>
      <c r="L24" s="622"/>
      <c r="M24" s="620"/>
      <c r="N24" s="621"/>
      <c r="O24" s="621"/>
      <c r="P24" s="622"/>
      <c r="Q24" s="620"/>
      <c r="R24" s="621"/>
      <c r="S24" s="621"/>
      <c r="T24" s="622"/>
      <c r="U24" s="620"/>
      <c r="V24" s="621"/>
      <c r="W24" s="621"/>
      <c r="X24" s="622"/>
      <c r="Y24" s="620"/>
      <c r="Z24" s="621"/>
      <c r="AA24" s="621"/>
      <c r="AB24" s="622"/>
      <c r="AC24" s="620"/>
      <c r="AD24" s="621"/>
      <c r="AE24" s="621"/>
      <c r="AF24" s="622"/>
    </row>
    <row r="25" spans="2:32" ht="23.1" customHeight="1" x14ac:dyDescent="0.3">
      <c r="B25" s="721" t="str">
        <f>IF(V5="","",IF(ISERROR(B24+1),,(B24+1)))</f>
        <v/>
      </c>
      <c r="C25" s="722"/>
      <c r="D25" s="3" t="str">
        <f t="shared" si="6"/>
        <v/>
      </c>
      <c r="E25" s="620"/>
      <c r="F25" s="621"/>
      <c r="G25" s="621"/>
      <c r="H25" s="622"/>
      <c r="I25" s="620"/>
      <c r="J25" s="621"/>
      <c r="K25" s="621"/>
      <c r="L25" s="622"/>
      <c r="M25" s="620"/>
      <c r="N25" s="621"/>
      <c r="O25" s="621"/>
      <c r="P25" s="622"/>
      <c r="Q25" s="620"/>
      <c r="R25" s="621"/>
      <c r="S25" s="621"/>
      <c r="T25" s="622"/>
      <c r="U25" s="620"/>
      <c r="V25" s="621"/>
      <c r="W25" s="621"/>
      <c r="X25" s="622"/>
      <c r="Y25" s="620"/>
      <c r="Z25" s="621"/>
      <c r="AA25" s="621"/>
      <c r="AB25" s="622"/>
      <c r="AC25" s="620"/>
      <c r="AD25" s="621"/>
      <c r="AE25" s="621"/>
      <c r="AF25" s="622"/>
    </row>
    <row r="26" spans="2:32" ht="23.1" customHeight="1" x14ac:dyDescent="0.3">
      <c r="B26" s="721" t="str">
        <f>IF(V5="","",IF(ISERROR(B25+1),,(B25+1)))</f>
        <v/>
      </c>
      <c r="C26" s="722"/>
      <c r="D26" s="3" t="str">
        <f t="shared" si="6"/>
        <v/>
      </c>
      <c r="E26" s="620"/>
      <c r="F26" s="621"/>
      <c r="G26" s="621"/>
      <c r="H26" s="622"/>
      <c r="I26" s="620"/>
      <c r="J26" s="621"/>
      <c r="K26" s="621"/>
      <c r="L26" s="622"/>
      <c r="M26" s="620"/>
      <c r="N26" s="621"/>
      <c r="O26" s="621"/>
      <c r="P26" s="622"/>
      <c r="Q26" s="620"/>
      <c r="R26" s="621"/>
      <c r="S26" s="621"/>
      <c r="T26" s="622"/>
      <c r="U26" s="620"/>
      <c r="V26" s="621"/>
      <c r="W26" s="621"/>
      <c r="X26" s="622"/>
      <c r="Y26" s="620"/>
      <c r="Z26" s="621"/>
      <c r="AA26" s="621"/>
      <c r="AB26" s="622"/>
      <c r="AC26" s="620"/>
      <c r="AD26" s="621"/>
      <c r="AE26" s="621"/>
      <c r="AF26" s="622"/>
    </row>
    <row r="27" spans="2:32" ht="23.1" customHeight="1" x14ac:dyDescent="0.3">
      <c r="B27" s="721" t="str">
        <f>IF(V5="","",IF(ISERROR(B26+1),,(B26+1)))</f>
        <v/>
      </c>
      <c r="C27" s="722"/>
      <c r="D27" s="3" t="str">
        <f t="shared" si="6"/>
        <v/>
      </c>
      <c r="E27" s="620"/>
      <c r="F27" s="621"/>
      <c r="G27" s="621"/>
      <c r="H27" s="622"/>
      <c r="I27" s="620"/>
      <c r="J27" s="621"/>
      <c r="K27" s="621"/>
      <c r="L27" s="622"/>
      <c r="M27" s="620"/>
      <c r="N27" s="621"/>
      <c r="O27" s="621"/>
      <c r="P27" s="622"/>
      <c r="Q27" s="620"/>
      <c r="R27" s="621"/>
      <c r="S27" s="621"/>
      <c r="T27" s="622"/>
      <c r="U27" s="620"/>
      <c r="V27" s="621"/>
      <c r="W27" s="621"/>
      <c r="X27" s="622"/>
      <c r="Y27" s="620"/>
      <c r="Z27" s="621"/>
      <c r="AA27" s="621"/>
      <c r="AB27" s="622"/>
      <c r="AC27" s="620"/>
      <c r="AD27" s="621"/>
      <c r="AE27" s="621"/>
      <c r="AF27" s="622"/>
    </row>
    <row r="28" spans="2:32" ht="23.1" customHeight="1" x14ac:dyDescent="0.3">
      <c r="B28" s="721" t="str">
        <f>IF(V5="","",IF(ISERROR(B27+1),,(B27+1)))</f>
        <v/>
      </c>
      <c r="C28" s="722"/>
      <c r="D28" s="3" t="str">
        <f t="shared" si="6"/>
        <v/>
      </c>
      <c r="E28" s="620"/>
      <c r="F28" s="621"/>
      <c r="G28" s="621"/>
      <c r="H28" s="622"/>
      <c r="I28" s="620"/>
      <c r="J28" s="621"/>
      <c r="K28" s="621"/>
      <c r="L28" s="622"/>
      <c r="M28" s="620"/>
      <c r="N28" s="621"/>
      <c r="O28" s="621"/>
      <c r="P28" s="622"/>
      <c r="Q28" s="620"/>
      <c r="R28" s="621"/>
      <c r="S28" s="621"/>
      <c r="T28" s="622"/>
      <c r="U28" s="620"/>
      <c r="V28" s="621"/>
      <c r="W28" s="621"/>
      <c r="X28" s="622"/>
      <c r="Y28" s="620"/>
      <c r="Z28" s="621"/>
      <c r="AA28" s="621"/>
      <c r="AB28" s="622"/>
      <c r="AC28" s="620"/>
      <c r="AD28" s="621"/>
      <c r="AE28" s="621"/>
      <c r="AF28" s="622"/>
    </row>
    <row r="29" spans="2:32" ht="23.1" customHeight="1" x14ac:dyDescent="0.3">
      <c r="B29" s="721" t="str">
        <f>IF(V5="","",IF(ISERROR(B28+1),,(B28+1)))</f>
        <v/>
      </c>
      <c r="C29" s="722"/>
      <c r="D29" s="3" t="str">
        <f t="shared" si="6"/>
        <v/>
      </c>
      <c r="E29" s="620"/>
      <c r="F29" s="621"/>
      <c r="G29" s="621"/>
      <c r="H29" s="622"/>
      <c r="I29" s="620"/>
      <c r="J29" s="621"/>
      <c r="K29" s="621"/>
      <c r="L29" s="622"/>
      <c r="M29" s="620"/>
      <c r="N29" s="621"/>
      <c r="O29" s="621"/>
      <c r="P29" s="622"/>
      <c r="Q29" s="620"/>
      <c r="R29" s="621"/>
      <c r="S29" s="621"/>
      <c r="T29" s="622"/>
      <c r="U29" s="620"/>
      <c r="V29" s="621"/>
      <c r="W29" s="621"/>
      <c r="X29" s="622"/>
      <c r="Y29" s="620"/>
      <c r="Z29" s="621"/>
      <c r="AA29" s="621"/>
      <c r="AB29" s="622"/>
      <c r="AC29" s="620"/>
      <c r="AD29" s="621"/>
      <c r="AE29" s="621"/>
      <c r="AF29" s="622"/>
    </row>
    <row r="30" spans="2:32" ht="23.1" customHeight="1" x14ac:dyDescent="0.3">
      <c r="B30" s="721" t="str">
        <f>IF(V5="","",IF(ISERROR(B29+1),,(B29+1)))</f>
        <v/>
      </c>
      <c r="C30" s="722"/>
      <c r="D30" s="3" t="str">
        <f t="shared" si="6"/>
        <v/>
      </c>
      <c r="E30" s="620"/>
      <c r="F30" s="621"/>
      <c r="G30" s="621"/>
      <c r="H30" s="622"/>
      <c r="I30" s="620"/>
      <c r="J30" s="621"/>
      <c r="K30" s="621"/>
      <c r="L30" s="622"/>
      <c r="M30" s="620"/>
      <c r="N30" s="621"/>
      <c r="O30" s="621"/>
      <c r="P30" s="622"/>
      <c r="Q30" s="620"/>
      <c r="R30" s="621"/>
      <c r="S30" s="621"/>
      <c r="T30" s="622"/>
      <c r="U30" s="620"/>
      <c r="V30" s="621"/>
      <c r="W30" s="621"/>
      <c r="X30" s="622"/>
      <c r="Y30" s="620"/>
      <c r="Z30" s="621"/>
      <c r="AA30" s="621"/>
      <c r="AB30" s="622"/>
      <c r="AC30" s="620"/>
      <c r="AD30" s="621"/>
      <c r="AE30" s="621"/>
      <c r="AF30" s="622"/>
    </row>
    <row r="31" spans="2:32" ht="23.1" customHeight="1" x14ac:dyDescent="0.3">
      <c r="B31" s="721" t="str">
        <f>IF(V5="","",IF(ISERROR(B30+1),,(B30+1)))</f>
        <v/>
      </c>
      <c r="C31" s="722"/>
      <c r="D31" s="3" t="str">
        <f t="shared" si="6"/>
        <v/>
      </c>
      <c r="E31" s="620"/>
      <c r="F31" s="621"/>
      <c r="G31" s="621"/>
      <c r="H31" s="622"/>
      <c r="I31" s="620"/>
      <c r="J31" s="621"/>
      <c r="K31" s="621"/>
      <c r="L31" s="622"/>
      <c r="M31" s="620"/>
      <c r="N31" s="621"/>
      <c r="O31" s="621"/>
      <c r="P31" s="622"/>
      <c r="Q31" s="620"/>
      <c r="R31" s="621"/>
      <c r="S31" s="621"/>
      <c r="T31" s="622"/>
      <c r="U31" s="620"/>
      <c r="V31" s="621"/>
      <c r="W31" s="621"/>
      <c r="X31" s="622"/>
      <c r="Y31" s="620"/>
      <c r="Z31" s="621"/>
      <c r="AA31" s="621"/>
      <c r="AB31" s="622"/>
      <c r="AC31" s="620"/>
      <c r="AD31" s="621"/>
      <c r="AE31" s="621"/>
      <c r="AF31" s="622"/>
    </row>
    <row r="32" spans="2:32" ht="23.1" customHeight="1" x14ac:dyDescent="0.3">
      <c r="B32" s="721" t="str">
        <f>IF(V5="","",IF(ISERROR(B31+1),,(B31+1)))</f>
        <v/>
      </c>
      <c r="C32" s="722"/>
      <c r="D32" s="3" t="str">
        <f t="shared" si="6"/>
        <v/>
      </c>
      <c r="E32" s="620"/>
      <c r="F32" s="621"/>
      <c r="G32" s="621"/>
      <c r="H32" s="622"/>
      <c r="I32" s="620"/>
      <c r="J32" s="621"/>
      <c r="K32" s="621"/>
      <c r="L32" s="622"/>
      <c r="M32" s="620"/>
      <c r="N32" s="621"/>
      <c r="O32" s="621"/>
      <c r="P32" s="622"/>
      <c r="Q32" s="620"/>
      <c r="R32" s="621"/>
      <c r="S32" s="621"/>
      <c r="T32" s="622"/>
      <c r="U32" s="620"/>
      <c r="V32" s="621"/>
      <c r="W32" s="621"/>
      <c r="X32" s="622"/>
      <c r="Y32" s="620"/>
      <c r="Z32" s="621"/>
      <c r="AA32" s="621"/>
      <c r="AB32" s="622"/>
      <c r="AC32" s="620"/>
      <c r="AD32" s="621"/>
      <c r="AE32" s="621"/>
      <c r="AF32" s="622"/>
    </row>
    <row r="33" spans="2:32" ht="23.1" customHeight="1" x14ac:dyDescent="0.3">
      <c r="B33" s="721" t="str">
        <f>IF(V5="","",IF(ISERROR(B32+1),,(B32+1)))</f>
        <v/>
      </c>
      <c r="C33" s="722"/>
      <c r="D33" s="3" t="str">
        <f t="shared" si="6"/>
        <v/>
      </c>
      <c r="E33" s="620"/>
      <c r="F33" s="621"/>
      <c r="G33" s="621"/>
      <c r="H33" s="622"/>
      <c r="I33" s="620"/>
      <c r="J33" s="621"/>
      <c r="K33" s="621"/>
      <c r="L33" s="622"/>
      <c r="M33" s="620"/>
      <c r="N33" s="621"/>
      <c r="O33" s="621"/>
      <c r="P33" s="622"/>
      <c r="Q33" s="620"/>
      <c r="R33" s="621"/>
      <c r="S33" s="621"/>
      <c r="T33" s="622"/>
      <c r="U33" s="620"/>
      <c r="V33" s="621"/>
      <c r="W33" s="621"/>
      <c r="X33" s="622"/>
      <c r="Y33" s="620"/>
      <c r="Z33" s="621"/>
      <c r="AA33" s="621"/>
      <c r="AB33" s="622"/>
      <c r="AC33" s="620"/>
      <c r="AD33" s="621"/>
      <c r="AE33" s="621"/>
      <c r="AF33" s="622"/>
    </row>
    <row r="34" spans="2:32" ht="23.1" customHeight="1" x14ac:dyDescent="0.3">
      <c r="B34" s="721" t="str">
        <f>IF(V5="","",IF(ISERROR(B33+1),,(B33+1)))</f>
        <v/>
      </c>
      <c r="C34" s="722"/>
      <c r="D34" s="3" t="str">
        <f t="shared" si="6"/>
        <v/>
      </c>
      <c r="E34" s="620"/>
      <c r="F34" s="621"/>
      <c r="G34" s="621"/>
      <c r="H34" s="622"/>
      <c r="I34" s="620"/>
      <c r="J34" s="621"/>
      <c r="K34" s="621"/>
      <c r="L34" s="622"/>
      <c r="M34" s="620"/>
      <c r="N34" s="621"/>
      <c r="O34" s="621"/>
      <c r="P34" s="622"/>
      <c r="Q34" s="620"/>
      <c r="R34" s="621"/>
      <c r="S34" s="621"/>
      <c r="T34" s="622"/>
      <c r="U34" s="620"/>
      <c r="V34" s="621"/>
      <c r="W34" s="621"/>
      <c r="X34" s="622"/>
      <c r="Y34" s="620"/>
      <c r="Z34" s="621"/>
      <c r="AA34" s="621"/>
      <c r="AB34" s="622"/>
      <c r="AC34" s="620"/>
      <c r="AD34" s="621"/>
      <c r="AE34" s="621"/>
      <c r="AF34" s="622"/>
    </row>
    <row r="35" spans="2:32" ht="23.1" customHeight="1" x14ac:dyDescent="0.3">
      <c r="B35" s="721" t="str">
        <f>IF(V5="","",IF(ISERROR(B34+1),,(B34+1)))</f>
        <v/>
      </c>
      <c r="C35" s="722"/>
      <c r="D35" s="3" t="str">
        <f t="shared" si="6"/>
        <v/>
      </c>
      <c r="E35" s="620"/>
      <c r="F35" s="621"/>
      <c r="G35" s="621"/>
      <c r="H35" s="622"/>
      <c r="I35" s="620"/>
      <c r="J35" s="621"/>
      <c r="K35" s="621"/>
      <c r="L35" s="622"/>
      <c r="M35" s="620"/>
      <c r="N35" s="621"/>
      <c r="O35" s="621"/>
      <c r="P35" s="622"/>
      <c r="Q35" s="620"/>
      <c r="R35" s="621"/>
      <c r="S35" s="621"/>
      <c r="T35" s="622"/>
      <c r="U35" s="620"/>
      <c r="V35" s="621"/>
      <c r="W35" s="621"/>
      <c r="X35" s="622"/>
      <c r="Y35" s="620"/>
      <c r="Z35" s="621"/>
      <c r="AA35" s="621"/>
      <c r="AB35" s="622"/>
      <c r="AC35" s="620"/>
      <c r="AD35" s="621"/>
      <c r="AE35" s="621"/>
      <c r="AF35" s="622"/>
    </row>
    <row r="36" spans="2:32" ht="23.1" customHeight="1" x14ac:dyDescent="0.3">
      <c r="B36" s="721" t="str">
        <f>IF(V5="","",IF(ISERROR(B35+1),,(B35+1)))</f>
        <v/>
      </c>
      <c r="C36" s="722"/>
      <c r="D36" s="3" t="str">
        <f t="shared" si="6"/>
        <v/>
      </c>
      <c r="E36" s="620"/>
      <c r="F36" s="621"/>
      <c r="G36" s="621"/>
      <c r="H36" s="622"/>
      <c r="I36" s="620"/>
      <c r="J36" s="621"/>
      <c r="K36" s="621"/>
      <c r="L36" s="622"/>
      <c r="M36" s="620"/>
      <c r="N36" s="621"/>
      <c r="O36" s="621"/>
      <c r="P36" s="622"/>
      <c r="Q36" s="620"/>
      <c r="R36" s="621"/>
      <c r="S36" s="621"/>
      <c r="T36" s="622"/>
      <c r="U36" s="620"/>
      <c r="V36" s="621"/>
      <c r="W36" s="621"/>
      <c r="X36" s="622"/>
      <c r="Y36" s="620"/>
      <c r="Z36" s="621"/>
      <c r="AA36" s="621"/>
      <c r="AB36" s="622"/>
      <c r="AC36" s="620"/>
      <c r="AD36" s="621"/>
      <c r="AE36" s="621"/>
      <c r="AF36" s="622"/>
    </row>
    <row r="37" spans="2:32" ht="23.1" customHeight="1" x14ac:dyDescent="0.3">
      <c r="B37" s="721" t="str">
        <f>IF(V5="","",IF(ISERROR(B36+1),,(B36+1)))</f>
        <v/>
      </c>
      <c r="C37" s="722"/>
      <c r="D37" s="3" t="str">
        <f t="shared" si="6"/>
        <v/>
      </c>
      <c r="E37" s="620"/>
      <c r="F37" s="621"/>
      <c r="G37" s="621"/>
      <c r="H37" s="622"/>
      <c r="I37" s="620"/>
      <c r="J37" s="621"/>
      <c r="K37" s="621"/>
      <c r="L37" s="622"/>
      <c r="M37" s="620"/>
      <c r="N37" s="621"/>
      <c r="O37" s="621"/>
      <c r="P37" s="622"/>
      <c r="Q37" s="620"/>
      <c r="R37" s="621"/>
      <c r="S37" s="621"/>
      <c r="T37" s="622"/>
      <c r="U37" s="620"/>
      <c r="V37" s="621"/>
      <c r="W37" s="621"/>
      <c r="X37" s="622"/>
      <c r="Y37" s="620"/>
      <c r="Z37" s="621"/>
      <c r="AA37" s="621"/>
      <c r="AB37" s="622"/>
      <c r="AC37" s="620"/>
      <c r="AD37" s="621"/>
      <c r="AE37" s="621"/>
      <c r="AF37" s="622"/>
    </row>
    <row r="38" spans="2:32" ht="23.1" customHeight="1" x14ac:dyDescent="0.3">
      <c r="B38" s="721" t="str">
        <f>IF(V5="","",IF(ISERROR(B37+1),,(B37+1)))</f>
        <v/>
      </c>
      <c r="C38" s="722"/>
      <c r="D38" s="3" t="str">
        <f t="shared" si="6"/>
        <v/>
      </c>
      <c r="E38" s="620"/>
      <c r="F38" s="621"/>
      <c r="G38" s="621"/>
      <c r="H38" s="622"/>
      <c r="I38" s="620"/>
      <c r="J38" s="621"/>
      <c r="K38" s="621"/>
      <c r="L38" s="622"/>
      <c r="M38" s="620"/>
      <c r="N38" s="621"/>
      <c r="O38" s="621"/>
      <c r="P38" s="622"/>
      <c r="Q38" s="620"/>
      <c r="R38" s="621"/>
      <c r="S38" s="621"/>
      <c r="T38" s="622"/>
      <c r="U38" s="620"/>
      <c r="V38" s="621"/>
      <c r="W38" s="621"/>
      <c r="X38" s="622"/>
      <c r="Y38" s="620"/>
      <c r="Z38" s="621"/>
      <c r="AA38" s="621"/>
      <c r="AB38" s="622"/>
      <c r="AC38" s="620"/>
      <c r="AD38" s="621"/>
      <c r="AE38" s="621"/>
      <c r="AF38" s="622"/>
    </row>
    <row r="39" spans="2:32" ht="23.1" customHeight="1" x14ac:dyDescent="0.3">
      <c r="B39" s="721" t="str">
        <f>IF(V5="","",IF(ISERROR(B38+1),,(B38+1)))</f>
        <v/>
      </c>
      <c r="C39" s="722"/>
      <c r="D39" s="3" t="str">
        <f t="shared" si="6"/>
        <v/>
      </c>
      <c r="E39" s="620"/>
      <c r="F39" s="621"/>
      <c r="G39" s="621"/>
      <c r="H39" s="622"/>
      <c r="I39" s="620"/>
      <c r="J39" s="621"/>
      <c r="K39" s="621"/>
      <c r="L39" s="622"/>
      <c r="M39" s="620"/>
      <c r="N39" s="621"/>
      <c r="O39" s="621"/>
      <c r="P39" s="622"/>
      <c r="Q39" s="620"/>
      <c r="R39" s="621"/>
      <c r="S39" s="621"/>
      <c r="T39" s="622"/>
      <c r="U39" s="620"/>
      <c r="V39" s="621"/>
      <c r="W39" s="621"/>
      <c r="X39" s="622"/>
      <c r="Y39" s="620"/>
      <c r="Z39" s="621"/>
      <c r="AA39" s="621"/>
      <c r="AB39" s="622"/>
      <c r="AC39" s="620"/>
      <c r="AD39" s="621"/>
      <c r="AE39" s="621"/>
      <c r="AF39" s="622"/>
    </row>
    <row r="40" spans="2:32" ht="23.1" customHeight="1" x14ac:dyDescent="0.3">
      <c r="B40" s="721" t="str">
        <f>IF(V5="","",IF(ISERROR(B39+1),,(B39+1)))</f>
        <v/>
      </c>
      <c r="C40" s="722"/>
      <c r="D40" s="3" t="str">
        <f t="shared" si="6"/>
        <v/>
      </c>
      <c r="E40" s="620"/>
      <c r="F40" s="621"/>
      <c r="G40" s="621"/>
      <c r="H40" s="622"/>
      <c r="I40" s="620"/>
      <c r="J40" s="621"/>
      <c r="K40" s="621"/>
      <c r="L40" s="622"/>
      <c r="M40" s="620"/>
      <c r="N40" s="621"/>
      <c r="O40" s="621"/>
      <c r="P40" s="622"/>
      <c r="Q40" s="620"/>
      <c r="R40" s="621"/>
      <c r="S40" s="621"/>
      <c r="T40" s="622"/>
      <c r="U40" s="620"/>
      <c r="V40" s="621"/>
      <c r="W40" s="621"/>
      <c r="X40" s="622"/>
      <c r="Y40" s="620"/>
      <c r="Z40" s="621"/>
      <c r="AA40" s="621"/>
      <c r="AB40" s="622"/>
      <c r="AC40" s="620"/>
      <c r="AD40" s="621"/>
      <c r="AE40" s="621"/>
      <c r="AF40" s="622"/>
    </row>
    <row r="41" spans="2:32" ht="23.1" customHeight="1" x14ac:dyDescent="0.3">
      <c r="B41" s="721" t="str">
        <f>IF(V5="","",IF(ISERROR(B40+1),,(B40+1)))</f>
        <v/>
      </c>
      <c r="C41" s="722"/>
      <c r="D41" s="3" t="str">
        <f t="shared" si="6"/>
        <v/>
      </c>
      <c r="E41" s="620"/>
      <c r="F41" s="621"/>
      <c r="G41" s="621"/>
      <c r="H41" s="622"/>
      <c r="I41" s="620"/>
      <c r="J41" s="621"/>
      <c r="K41" s="621"/>
      <c r="L41" s="622"/>
      <c r="M41" s="620"/>
      <c r="N41" s="621"/>
      <c r="O41" s="621"/>
      <c r="P41" s="622"/>
      <c r="Q41" s="620"/>
      <c r="R41" s="621"/>
      <c r="S41" s="621"/>
      <c r="T41" s="622"/>
      <c r="U41" s="620"/>
      <c r="V41" s="621"/>
      <c r="W41" s="621"/>
      <c r="X41" s="622"/>
      <c r="Y41" s="620"/>
      <c r="Z41" s="621"/>
      <c r="AA41" s="621"/>
      <c r="AB41" s="622"/>
      <c r="AC41" s="620"/>
      <c r="AD41" s="621"/>
      <c r="AE41" s="621"/>
      <c r="AF41" s="622"/>
    </row>
    <row r="42" spans="2:32" ht="23.1" customHeight="1" x14ac:dyDescent="0.3">
      <c r="B42" s="721" t="str">
        <f>IF(V5="","",IF(ISERROR(B41+1),,(B41+1)))</f>
        <v/>
      </c>
      <c r="C42" s="722"/>
      <c r="D42" s="3" t="str">
        <f t="shared" si="6"/>
        <v/>
      </c>
      <c r="E42" s="620"/>
      <c r="F42" s="621"/>
      <c r="G42" s="621"/>
      <c r="H42" s="622"/>
      <c r="I42" s="620"/>
      <c r="J42" s="621"/>
      <c r="K42" s="621"/>
      <c r="L42" s="622"/>
      <c r="M42" s="620"/>
      <c r="N42" s="621"/>
      <c r="O42" s="621"/>
      <c r="P42" s="622"/>
      <c r="Q42" s="620"/>
      <c r="R42" s="621"/>
      <c r="S42" s="621"/>
      <c r="T42" s="622"/>
      <c r="U42" s="620"/>
      <c r="V42" s="621"/>
      <c r="W42" s="621"/>
      <c r="X42" s="622"/>
      <c r="Y42" s="620"/>
      <c r="Z42" s="621"/>
      <c r="AA42" s="621"/>
      <c r="AB42" s="622"/>
      <c r="AC42" s="620"/>
      <c r="AD42" s="621"/>
      <c r="AE42" s="621"/>
      <c r="AF42" s="622"/>
    </row>
    <row r="43" spans="2:32" ht="23.1" customHeight="1" x14ac:dyDescent="0.3">
      <c r="B43" s="721" t="str">
        <f>IF(V5="","",IF(ISERROR(B42+1),,(B42+1)))</f>
        <v/>
      </c>
      <c r="C43" s="722"/>
      <c r="D43" s="3" t="str">
        <f t="shared" si="6"/>
        <v/>
      </c>
      <c r="E43" s="620"/>
      <c r="F43" s="621"/>
      <c r="G43" s="621"/>
      <c r="H43" s="622"/>
      <c r="I43" s="620"/>
      <c r="J43" s="621"/>
      <c r="K43" s="621"/>
      <c r="L43" s="622"/>
      <c r="M43" s="620"/>
      <c r="N43" s="621"/>
      <c r="O43" s="621"/>
      <c r="P43" s="622"/>
      <c r="Q43" s="620"/>
      <c r="R43" s="621"/>
      <c r="S43" s="621"/>
      <c r="T43" s="622"/>
      <c r="U43" s="620"/>
      <c r="V43" s="621"/>
      <c r="W43" s="621"/>
      <c r="X43" s="622"/>
      <c r="Y43" s="620"/>
      <c r="Z43" s="621"/>
      <c r="AA43" s="621"/>
      <c r="AB43" s="622"/>
      <c r="AC43" s="620"/>
      <c r="AD43" s="621"/>
      <c r="AE43" s="621"/>
      <c r="AF43" s="622"/>
    </row>
    <row r="44" spans="2:32" ht="23.1" customHeight="1" x14ac:dyDescent="0.3">
      <c r="B44" s="721" t="str">
        <f>IF(V5="","",IF(ISERROR(B43+1),,(B43+1)))</f>
        <v/>
      </c>
      <c r="C44" s="722"/>
      <c r="D44" s="3" t="str">
        <f t="shared" si="6"/>
        <v/>
      </c>
      <c r="E44" s="620"/>
      <c r="F44" s="621"/>
      <c r="G44" s="621"/>
      <c r="H44" s="622"/>
      <c r="I44" s="620"/>
      <c r="J44" s="621"/>
      <c r="K44" s="621"/>
      <c r="L44" s="622"/>
      <c r="M44" s="620"/>
      <c r="N44" s="621"/>
      <c r="O44" s="621"/>
      <c r="P44" s="622"/>
      <c r="Q44" s="620"/>
      <c r="R44" s="621"/>
      <c r="S44" s="621"/>
      <c r="T44" s="622"/>
      <c r="U44" s="620"/>
      <c r="V44" s="621"/>
      <c r="W44" s="621"/>
      <c r="X44" s="622"/>
      <c r="Y44" s="620"/>
      <c r="Z44" s="621"/>
      <c r="AA44" s="621"/>
      <c r="AB44" s="622"/>
      <c r="AC44" s="620"/>
      <c r="AD44" s="621"/>
      <c r="AE44" s="621"/>
      <c r="AF44" s="622"/>
    </row>
    <row r="46" spans="2:32" ht="23.1" customHeight="1" x14ac:dyDescent="0.3">
      <c r="B46" s="696" t="s">
        <v>83</v>
      </c>
      <c r="C46" s="696"/>
      <c r="D46" s="696"/>
      <c r="E46" s="349"/>
      <c r="F46" s="349"/>
      <c r="G46" s="349"/>
      <c r="I46" s="349"/>
      <c r="J46" s="349"/>
      <c r="K46" s="349"/>
      <c r="M46" s="349"/>
      <c r="N46" s="349"/>
      <c r="O46" s="349"/>
      <c r="Q46" s="349"/>
      <c r="R46" s="349"/>
      <c r="S46" s="349"/>
      <c r="U46" s="349"/>
      <c r="V46" s="349"/>
      <c r="W46" s="349"/>
      <c r="Y46" s="349"/>
      <c r="Z46" s="349"/>
      <c r="AA46" s="349"/>
      <c r="AC46" s="349"/>
      <c r="AD46" s="349"/>
      <c r="AE46" s="349"/>
    </row>
    <row r="47" spans="2:32" ht="23.1" customHeight="1" x14ac:dyDescent="0.3">
      <c r="B47" s="356" t="s">
        <v>0</v>
      </c>
      <c r="C47" s="712"/>
      <c r="D47" s="712"/>
      <c r="E47" s="725" t="s">
        <v>69</v>
      </c>
      <c r="F47" s="672"/>
      <c r="G47" s="672" t="s">
        <v>70</v>
      </c>
      <c r="H47" s="673"/>
      <c r="I47" s="725" t="s">
        <v>69</v>
      </c>
      <c r="J47" s="672"/>
      <c r="K47" s="672" t="s">
        <v>70</v>
      </c>
      <c r="L47" s="673"/>
      <c r="M47" s="725" t="s">
        <v>69</v>
      </c>
      <c r="N47" s="672"/>
      <c r="O47" s="672" t="s">
        <v>70</v>
      </c>
      <c r="P47" s="673"/>
      <c r="Q47" s="725" t="s">
        <v>69</v>
      </c>
      <c r="R47" s="672"/>
      <c r="S47" s="672" t="s">
        <v>70</v>
      </c>
      <c r="T47" s="673"/>
      <c r="U47" s="725" t="s">
        <v>69</v>
      </c>
      <c r="V47" s="672"/>
      <c r="W47" s="672" t="s">
        <v>70</v>
      </c>
      <c r="X47" s="673"/>
      <c r="Y47" s="725" t="s">
        <v>69</v>
      </c>
      <c r="Z47" s="672"/>
      <c r="AA47" s="672" t="s">
        <v>70</v>
      </c>
      <c r="AB47" s="673"/>
      <c r="AC47" s="725" t="s">
        <v>69</v>
      </c>
      <c r="AD47" s="672"/>
      <c r="AE47" s="672" t="s">
        <v>70</v>
      </c>
      <c r="AF47" s="673"/>
    </row>
    <row r="48" spans="2:32" s="112" customFormat="1" ht="23.1" customHeight="1" x14ac:dyDescent="0.3">
      <c r="B48" s="812" t="s">
        <v>71</v>
      </c>
      <c r="C48" s="813"/>
      <c r="D48" s="813"/>
      <c r="E48" s="800">
        <f>G48/1.1</f>
        <v>0</v>
      </c>
      <c r="F48" s="671"/>
      <c r="G48" s="801"/>
      <c r="H48" s="669"/>
      <c r="I48" s="800">
        <f>K48/1.1</f>
        <v>0</v>
      </c>
      <c r="J48" s="671"/>
      <c r="K48" s="801"/>
      <c r="L48" s="669"/>
      <c r="M48" s="800">
        <f>O48/1.1</f>
        <v>0</v>
      </c>
      <c r="N48" s="671"/>
      <c r="O48" s="801"/>
      <c r="P48" s="669"/>
      <c r="Q48" s="800">
        <f>S48/1.1</f>
        <v>0</v>
      </c>
      <c r="R48" s="671"/>
      <c r="S48" s="801"/>
      <c r="T48" s="669"/>
      <c r="U48" s="800">
        <f>W48/1.1</f>
        <v>0</v>
      </c>
      <c r="V48" s="671"/>
      <c r="W48" s="801"/>
      <c r="X48" s="669"/>
      <c r="Y48" s="800">
        <f>AA48/1.1</f>
        <v>0</v>
      </c>
      <c r="Z48" s="671"/>
      <c r="AA48" s="801"/>
      <c r="AB48" s="669"/>
      <c r="AC48" s="800">
        <f>AE48/1.1</f>
        <v>0</v>
      </c>
      <c r="AD48" s="671"/>
      <c r="AE48" s="801"/>
      <c r="AF48" s="669"/>
    </row>
    <row r="49" spans="2:35" s="112" customFormat="1" ht="23.1" customHeight="1" x14ac:dyDescent="0.3">
      <c r="B49" s="814" t="s">
        <v>72</v>
      </c>
      <c r="C49" s="815"/>
      <c r="D49" s="815"/>
      <c r="E49" s="800">
        <f t="shared" ref="E49:E52" si="7">G49/1.1</f>
        <v>0</v>
      </c>
      <c r="F49" s="671"/>
      <c r="G49" s="801"/>
      <c r="H49" s="669"/>
      <c r="I49" s="800">
        <f t="shared" ref="I49:I52" si="8">K49/1.1</f>
        <v>0</v>
      </c>
      <c r="J49" s="671"/>
      <c r="K49" s="801"/>
      <c r="L49" s="669"/>
      <c r="M49" s="800">
        <f t="shared" ref="M49:M52" si="9">O49/1.1</f>
        <v>0</v>
      </c>
      <c r="N49" s="671"/>
      <c r="O49" s="801"/>
      <c r="P49" s="669"/>
      <c r="Q49" s="800">
        <f t="shared" ref="Q49:Q52" si="10">S49/1.1</f>
        <v>0</v>
      </c>
      <c r="R49" s="671"/>
      <c r="S49" s="801"/>
      <c r="T49" s="669"/>
      <c r="U49" s="800">
        <f t="shared" ref="U49:U52" si="11">W49/1.1</f>
        <v>0</v>
      </c>
      <c r="V49" s="671"/>
      <c r="W49" s="801"/>
      <c r="X49" s="669"/>
      <c r="Y49" s="800">
        <f t="shared" ref="Y49:Y52" si="12">AA49/1.1</f>
        <v>0</v>
      </c>
      <c r="Z49" s="671"/>
      <c r="AA49" s="801"/>
      <c r="AB49" s="669"/>
      <c r="AC49" s="800">
        <f t="shared" ref="AC49:AC52" si="13">AE49/1.1</f>
        <v>0</v>
      </c>
      <c r="AD49" s="671"/>
      <c r="AE49" s="801"/>
      <c r="AF49" s="669"/>
    </row>
    <row r="50" spans="2:35" s="112" customFormat="1" ht="23.1" customHeight="1" x14ac:dyDescent="0.3">
      <c r="B50" s="814" t="s">
        <v>79</v>
      </c>
      <c r="C50" s="815"/>
      <c r="D50" s="815"/>
      <c r="E50" s="800">
        <f t="shared" si="7"/>
        <v>0</v>
      </c>
      <c r="F50" s="671"/>
      <c r="G50" s="801"/>
      <c r="H50" s="669"/>
      <c r="I50" s="800">
        <f t="shared" si="8"/>
        <v>0</v>
      </c>
      <c r="J50" s="671"/>
      <c r="K50" s="801"/>
      <c r="L50" s="669"/>
      <c r="M50" s="800">
        <f t="shared" si="9"/>
        <v>0</v>
      </c>
      <c r="N50" s="671"/>
      <c r="O50" s="801"/>
      <c r="P50" s="669"/>
      <c r="Q50" s="800">
        <f t="shared" si="10"/>
        <v>0</v>
      </c>
      <c r="R50" s="671"/>
      <c r="S50" s="801"/>
      <c r="T50" s="669"/>
      <c r="U50" s="800">
        <f t="shared" si="11"/>
        <v>0</v>
      </c>
      <c r="V50" s="671"/>
      <c r="W50" s="801"/>
      <c r="X50" s="669"/>
      <c r="Y50" s="800">
        <f t="shared" si="12"/>
        <v>0</v>
      </c>
      <c r="Z50" s="671"/>
      <c r="AA50" s="801"/>
      <c r="AB50" s="669"/>
      <c r="AC50" s="800">
        <f t="shared" si="13"/>
        <v>0</v>
      </c>
      <c r="AD50" s="671"/>
      <c r="AE50" s="801"/>
      <c r="AF50" s="669"/>
    </row>
    <row r="51" spans="2:35" s="112" customFormat="1" ht="23.1" customHeight="1" x14ac:dyDescent="0.3">
      <c r="B51" s="703"/>
      <c r="C51" s="704"/>
      <c r="D51" s="704"/>
      <c r="E51" s="800">
        <f t="shared" si="7"/>
        <v>0</v>
      </c>
      <c r="F51" s="671"/>
      <c r="G51" s="801"/>
      <c r="H51" s="669"/>
      <c r="I51" s="800">
        <f t="shared" si="8"/>
        <v>0</v>
      </c>
      <c r="J51" s="671"/>
      <c r="K51" s="801"/>
      <c r="L51" s="669"/>
      <c r="M51" s="800">
        <f t="shared" si="9"/>
        <v>0</v>
      </c>
      <c r="N51" s="671"/>
      <c r="O51" s="801"/>
      <c r="P51" s="669"/>
      <c r="Q51" s="800">
        <f t="shared" si="10"/>
        <v>0</v>
      </c>
      <c r="R51" s="671"/>
      <c r="S51" s="801"/>
      <c r="T51" s="669"/>
      <c r="U51" s="800">
        <f t="shared" si="11"/>
        <v>0</v>
      </c>
      <c r="V51" s="671"/>
      <c r="W51" s="801"/>
      <c r="X51" s="669"/>
      <c r="Y51" s="800">
        <f t="shared" si="12"/>
        <v>0</v>
      </c>
      <c r="Z51" s="671"/>
      <c r="AA51" s="801"/>
      <c r="AB51" s="669"/>
      <c r="AC51" s="800">
        <f t="shared" si="13"/>
        <v>0</v>
      </c>
      <c r="AD51" s="671"/>
      <c r="AE51" s="801"/>
      <c r="AF51" s="669"/>
    </row>
    <row r="52" spans="2:35" s="112" customFormat="1" ht="23.1" customHeight="1" thickBot="1" x14ac:dyDescent="0.35">
      <c r="B52" s="700"/>
      <c r="C52" s="701"/>
      <c r="D52" s="701"/>
      <c r="E52" s="800">
        <f t="shared" si="7"/>
        <v>0</v>
      </c>
      <c r="F52" s="671"/>
      <c r="G52" s="900"/>
      <c r="H52" s="901"/>
      <c r="I52" s="800">
        <f t="shared" si="8"/>
        <v>0</v>
      </c>
      <c r="J52" s="671"/>
      <c r="K52" s="900"/>
      <c r="L52" s="901"/>
      <c r="M52" s="800">
        <f t="shared" si="9"/>
        <v>0</v>
      </c>
      <c r="N52" s="671"/>
      <c r="O52" s="900"/>
      <c r="P52" s="901"/>
      <c r="Q52" s="800">
        <f t="shared" si="10"/>
        <v>0</v>
      </c>
      <c r="R52" s="671"/>
      <c r="S52" s="900"/>
      <c r="T52" s="901"/>
      <c r="U52" s="800">
        <f t="shared" si="11"/>
        <v>0</v>
      </c>
      <c r="V52" s="671"/>
      <c r="W52" s="900"/>
      <c r="X52" s="901"/>
      <c r="Y52" s="800">
        <f t="shared" si="12"/>
        <v>0</v>
      </c>
      <c r="Z52" s="671"/>
      <c r="AA52" s="900"/>
      <c r="AB52" s="901"/>
      <c r="AC52" s="800">
        <f t="shared" si="13"/>
        <v>0</v>
      </c>
      <c r="AD52" s="671"/>
      <c r="AE52" s="900"/>
      <c r="AF52" s="901"/>
    </row>
    <row r="53" spans="2:35" s="112" customFormat="1" ht="23.1" customHeight="1" thickTop="1" x14ac:dyDescent="0.3">
      <c r="B53" s="818" t="s">
        <v>68</v>
      </c>
      <c r="C53" s="819"/>
      <c r="D53" s="820"/>
      <c r="E53" s="803">
        <f>SUM(E48:F52)</f>
        <v>0</v>
      </c>
      <c r="F53" s="803"/>
      <c r="G53" s="803">
        <f>SUM(G48:H52)</f>
        <v>0</v>
      </c>
      <c r="H53" s="804"/>
      <c r="I53" s="803">
        <f>SUM(I48:J52)</f>
        <v>0</v>
      </c>
      <c r="J53" s="803"/>
      <c r="K53" s="803">
        <f>SUM(K48:L52)</f>
        <v>0</v>
      </c>
      <c r="L53" s="804"/>
      <c r="M53" s="803">
        <f>SUM(M48:N52)</f>
        <v>0</v>
      </c>
      <c r="N53" s="803"/>
      <c r="O53" s="803">
        <f>SUM(O48:P52)</f>
        <v>0</v>
      </c>
      <c r="P53" s="804"/>
      <c r="Q53" s="803">
        <f>SUM(Q48:R52)</f>
        <v>0</v>
      </c>
      <c r="R53" s="803"/>
      <c r="S53" s="803">
        <f>SUM(S48:T52)</f>
        <v>0</v>
      </c>
      <c r="T53" s="804"/>
      <c r="U53" s="803">
        <f>SUM(U48:V52)</f>
        <v>0</v>
      </c>
      <c r="V53" s="803"/>
      <c r="W53" s="803">
        <f>SUM(W48:X52)</f>
        <v>0</v>
      </c>
      <c r="X53" s="804"/>
      <c r="Y53" s="803">
        <f>SUM(Y48:Z52)</f>
        <v>0</v>
      </c>
      <c r="Z53" s="803"/>
      <c r="AA53" s="803">
        <f>SUM(AA48:AB52)</f>
        <v>0</v>
      </c>
      <c r="AB53" s="804"/>
      <c r="AC53" s="803">
        <f>SUM(AC48:AD52)</f>
        <v>0</v>
      </c>
      <c r="AD53" s="803"/>
      <c r="AE53" s="803">
        <f>SUM(AE48:AF52)</f>
        <v>0</v>
      </c>
      <c r="AF53" s="804"/>
    </row>
    <row r="54" spans="2:35" ht="23.1" customHeight="1" x14ac:dyDescent="0.3">
      <c r="AG54" s="696" t="s">
        <v>68</v>
      </c>
      <c r="AH54" s="696"/>
      <c r="AI54" s="696"/>
    </row>
    <row r="55" spans="2:35" ht="23.1" customHeight="1" x14ac:dyDescent="0.3">
      <c r="C55" s="690" t="s">
        <v>119</v>
      </c>
      <c r="D55" s="690"/>
      <c r="E55" s="689">
        <f>G53</f>
        <v>0</v>
      </c>
      <c r="F55" s="349"/>
      <c r="G55" s="349"/>
      <c r="H55" s="349"/>
      <c r="I55" s="689">
        <f>K53</f>
        <v>0</v>
      </c>
      <c r="J55" s="349"/>
      <c r="K55" s="349"/>
      <c r="L55" s="349"/>
      <c r="M55" s="689">
        <f>O53</f>
        <v>0</v>
      </c>
      <c r="N55" s="349"/>
      <c r="O55" s="349"/>
      <c r="P55" s="349"/>
      <c r="Q55" s="689">
        <f>S53</f>
        <v>0</v>
      </c>
      <c r="R55" s="349"/>
      <c r="S55" s="349"/>
      <c r="T55" s="349"/>
      <c r="U55" s="689">
        <f>W53</f>
        <v>0</v>
      </c>
      <c r="V55" s="349"/>
      <c r="W55" s="349"/>
      <c r="X55" s="349"/>
      <c r="Y55" s="689">
        <f>AA53</f>
        <v>0</v>
      </c>
      <c r="Z55" s="349"/>
      <c r="AA55" s="349"/>
      <c r="AB55" s="349"/>
      <c r="AC55" s="689">
        <f>AE53</f>
        <v>0</v>
      </c>
      <c r="AD55" s="349"/>
      <c r="AE55" s="349"/>
      <c r="AF55" s="349"/>
      <c r="AG55" s="829">
        <f>SUM(E55:AF55)</f>
        <v>0</v>
      </c>
      <c r="AH55" s="696"/>
      <c r="AI55" s="696"/>
    </row>
  </sheetData>
  <sheetProtection algorithmName="SHA-512" hashValue="UEFzMd0x7b2zYJH3nkb4EyP+vI+9HhVrxw+5SNGDwlaHyZcqP7ueg6y4bPipTxtKRal2LtxhlL6WNYQI4b04Aw==" saltValue="0LxhvorY1KiksS9D5aumyA==" spinCount="100000" sheet="1" scenarios="1" formatCells="0" formatColumns="0" formatRows="0" selectLockedCells="1"/>
  <mergeCells count="433">
    <mergeCell ref="B1:AF2"/>
    <mergeCell ref="Q4:U4"/>
    <mergeCell ref="V4:AF4"/>
    <mergeCell ref="Q5:U5"/>
    <mergeCell ref="V5:Z5"/>
    <mergeCell ref="AB5:AF5"/>
    <mergeCell ref="Y8:AB8"/>
    <mergeCell ref="AC8:AF8"/>
    <mergeCell ref="B8:D8"/>
    <mergeCell ref="E8:H8"/>
    <mergeCell ref="I8:L8"/>
    <mergeCell ref="M8:P8"/>
    <mergeCell ref="Q8:T8"/>
    <mergeCell ref="U8:X8"/>
    <mergeCell ref="Y7:AB7"/>
    <mergeCell ref="AC7:AF7"/>
    <mergeCell ref="B7:D7"/>
    <mergeCell ref="E7:H7"/>
    <mergeCell ref="I7:L7"/>
    <mergeCell ref="M7:P7"/>
    <mergeCell ref="Q7:T7"/>
    <mergeCell ref="U7:X7"/>
    <mergeCell ref="Y10:AB10"/>
    <mergeCell ref="AC10:AF10"/>
    <mergeCell ref="B10:D10"/>
    <mergeCell ref="E10:H10"/>
    <mergeCell ref="I10:L10"/>
    <mergeCell ref="M10:P10"/>
    <mergeCell ref="Q10:T10"/>
    <mergeCell ref="U10:X10"/>
    <mergeCell ref="Y9:AB9"/>
    <mergeCell ref="AC9:AF9"/>
    <mergeCell ref="B9:D9"/>
    <mergeCell ref="E9:H9"/>
    <mergeCell ref="I9:L9"/>
    <mergeCell ref="M9:P9"/>
    <mergeCell ref="Q9:T9"/>
    <mergeCell ref="U9:X9"/>
    <mergeCell ref="U12:X12"/>
    <mergeCell ref="Y12:AB12"/>
    <mergeCell ref="AC12:AF12"/>
    <mergeCell ref="B12:D12"/>
    <mergeCell ref="M12:P12"/>
    <mergeCell ref="Q12:T12"/>
    <mergeCell ref="Y11:AB11"/>
    <mergeCell ref="AC11:AF11"/>
    <mergeCell ref="B11:D11"/>
    <mergeCell ref="E11:H11"/>
    <mergeCell ref="I11:L11"/>
    <mergeCell ref="M11:P11"/>
    <mergeCell ref="Q11:T11"/>
    <mergeCell ref="U11:X11"/>
    <mergeCell ref="E12:H12"/>
    <mergeCell ref="I12:L12"/>
    <mergeCell ref="B17:C17"/>
    <mergeCell ref="Y16:AB16"/>
    <mergeCell ref="AC16:AF16"/>
    <mergeCell ref="B16:C16"/>
    <mergeCell ref="B15:C15"/>
    <mergeCell ref="AC14:AF14"/>
    <mergeCell ref="B14:C14"/>
    <mergeCell ref="Y13:AB13"/>
    <mergeCell ref="AC13:AF13"/>
    <mergeCell ref="M13:P13"/>
    <mergeCell ref="Q13:T13"/>
    <mergeCell ref="U13:X13"/>
    <mergeCell ref="B13:C13"/>
    <mergeCell ref="E13:H13"/>
    <mergeCell ref="I13:L13"/>
    <mergeCell ref="I15:L15"/>
    <mergeCell ref="M15:P15"/>
    <mergeCell ref="Q15:T15"/>
    <mergeCell ref="U15:X15"/>
    <mergeCell ref="Y15:AB15"/>
    <mergeCell ref="AC15:AF15"/>
    <mergeCell ref="I14:L14"/>
    <mergeCell ref="M14:P14"/>
    <mergeCell ref="Q14:T14"/>
    <mergeCell ref="B26:C26"/>
    <mergeCell ref="B25:C25"/>
    <mergeCell ref="B24:C24"/>
    <mergeCell ref="B23:C23"/>
    <mergeCell ref="B22:C22"/>
    <mergeCell ref="B21:C21"/>
    <mergeCell ref="B20:C20"/>
    <mergeCell ref="B19:C19"/>
    <mergeCell ref="B18:C18"/>
    <mergeCell ref="B35:C35"/>
    <mergeCell ref="B34:C34"/>
    <mergeCell ref="B33:C33"/>
    <mergeCell ref="B32:C32"/>
    <mergeCell ref="B31:C31"/>
    <mergeCell ref="B30:C30"/>
    <mergeCell ref="B29:C29"/>
    <mergeCell ref="B28:C28"/>
    <mergeCell ref="B27:C27"/>
    <mergeCell ref="B44:C44"/>
    <mergeCell ref="B43:C43"/>
    <mergeCell ref="B42:C42"/>
    <mergeCell ref="B41:C41"/>
    <mergeCell ref="B40:C40"/>
    <mergeCell ref="B39:C39"/>
    <mergeCell ref="B38:C38"/>
    <mergeCell ref="B37:C37"/>
    <mergeCell ref="B36:C36"/>
    <mergeCell ref="B47:D47"/>
    <mergeCell ref="E47:F47"/>
    <mergeCell ref="G47:H47"/>
    <mergeCell ref="I47:J47"/>
    <mergeCell ref="K47:L47"/>
    <mergeCell ref="M47:N47"/>
    <mergeCell ref="Y46:AA46"/>
    <mergeCell ref="AC46:AE46"/>
    <mergeCell ref="B46:D46"/>
    <mergeCell ref="E46:G46"/>
    <mergeCell ref="I46:K46"/>
    <mergeCell ref="M46:O46"/>
    <mergeCell ref="Q46:S46"/>
    <mergeCell ref="U46:W46"/>
    <mergeCell ref="AA47:AB47"/>
    <mergeCell ref="AC47:AD47"/>
    <mergeCell ref="AE47:AF47"/>
    <mergeCell ref="O47:P47"/>
    <mergeCell ref="Q47:R47"/>
    <mergeCell ref="S47:T47"/>
    <mergeCell ref="U47:V47"/>
    <mergeCell ref="W47:X47"/>
    <mergeCell ref="Y47:Z47"/>
    <mergeCell ref="AA48:AB48"/>
    <mergeCell ref="AC48:AD48"/>
    <mergeCell ref="AE48:AF48"/>
    <mergeCell ref="B48:D48"/>
    <mergeCell ref="E48:F48"/>
    <mergeCell ref="G48:H48"/>
    <mergeCell ref="I48:J48"/>
    <mergeCell ref="K48:L48"/>
    <mergeCell ref="M48:N48"/>
    <mergeCell ref="O48:P48"/>
    <mergeCell ref="Q48:R48"/>
    <mergeCell ref="S48:T48"/>
    <mergeCell ref="B49:D49"/>
    <mergeCell ref="E49:F49"/>
    <mergeCell ref="G49:H49"/>
    <mergeCell ref="I49:J49"/>
    <mergeCell ref="K49:L49"/>
    <mergeCell ref="M49:N49"/>
    <mergeCell ref="U48:V48"/>
    <mergeCell ref="W48:X48"/>
    <mergeCell ref="Y48:Z48"/>
    <mergeCell ref="AA49:AB49"/>
    <mergeCell ref="AC49:AD49"/>
    <mergeCell ref="AE49:AF49"/>
    <mergeCell ref="O49:P49"/>
    <mergeCell ref="Q49:R49"/>
    <mergeCell ref="S49:T49"/>
    <mergeCell ref="U49:V49"/>
    <mergeCell ref="W49:X49"/>
    <mergeCell ref="Y49:Z49"/>
    <mergeCell ref="AA50:AB50"/>
    <mergeCell ref="AC50:AD50"/>
    <mergeCell ref="AE50:AF50"/>
    <mergeCell ref="B50:D50"/>
    <mergeCell ref="E50:F50"/>
    <mergeCell ref="G50:H50"/>
    <mergeCell ref="I50:J50"/>
    <mergeCell ref="K50:L50"/>
    <mergeCell ref="M50:N50"/>
    <mergeCell ref="O50:P50"/>
    <mergeCell ref="Q50:R50"/>
    <mergeCell ref="S50:T50"/>
    <mergeCell ref="B51:D51"/>
    <mergeCell ref="E51:F51"/>
    <mergeCell ref="G51:H51"/>
    <mergeCell ref="I51:J51"/>
    <mergeCell ref="K51:L51"/>
    <mergeCell ref="M51:N51"/>
    <mergeCell ref="U50:V50"/>
    <mergeCell ref="W50:X50"/>
    <mergeCell ref="Y50:Z50"/>
    <mergeCell ref="AA51:AB51"/>
    <mergeCell ref="AC51:AD51"/>
    <mergeCell ref="AE51:AF51"/>
    <mergeCell ref="O51:P51"/>
    <mergeCell ref="Q51:R51"/>
    <mergeCell ref="S51:T51"/>
    <mergeCell ref="U51:V51"/>
    <mergeCell ref="W51:X51"/>
    <mergeCell ref="Y51:Z51"/>
    <mergeCell ref="AC52:AD52"/>
    <mergeCell ref="AE52:AF52"/>
    <mergeCell ref="B52:D52"/>
    <mergeCell ref="E52:F52"/>
    <mergeCell ref="G52:H52"/>
    <mergeCell ref="I52:J52"/>
    <mergeCell ref="K52:L52"/>
    <mergeCell ref="M52:N52"/>
    <mergeCell ref="O52:P52"/>
    <mergeCell ref="Q52:R52"/>
    <mergeCell ref="S52:T52"/>
    <mergeCell ref="E53:F53"/>
    <mergeCell ref="G53:H53"/>
    <mergeCell ref="I53:J53"/>
    <mergeCell ref="K53:L53"/>
    <mergeCell ref="M53:N53"/>
    <mergeCell ref="U52:V52"/>
    <mergeCell ref="W52:X52"/>
    <mergeCell ref="Y52:Z52"/>
    <mergeCell ref="AA52:AB52"/>
    <mergeCell ref="AG55:AI55"/>
    <mergeCell ref="AC55:AF55"/>
    <mergeCell ref="C55:D55"/>
    <mergeCell ref="E55:H55"/>
    <mergeCell ref="I55:L55"/>
    <mergeCell ref="M55:P55"/>
    <mergeCell ref="Q55:T55"/>
    <mergeCell ref="U55:X55"/>
    <mergeCell ref="Y55:AB55"/>
    <mergeCell ref="AG54:AI54"/>
    <mergeCell ref="AA53:AB53"/>
    <mergeCell ref="AC53:AD53"/>
    <mergeCell ref="AE53:AF53"/>
    <mergeCell ref="O53:P53"/>
    <mergeCell ref="Q53:R53"/>
    <mergeCell ref="S53:T53"/>
    <mergeCell ref="U53:V53"/>
    <mergeCell ref="W53:X53"/>
    <mergeCell ref="Y53:Z53"/>
    <mergeCell ref="B53:D53"/>
    <mergeCell ref="E20:H20"/>
    <mergeCell ref="E21:H21"/>
    <mergeCell ref="E22:H22"/>
    <mergeCell ref="E23:H23"/>
    <mergeCell ref="E24:H24"/>
    <mergeCell ref="E25:H25"/>
    <mergeCell ref="E14:H14"/>
    <mergeCell ref="E15:H15"/>
    <mergeCell ref="E16:H16"/>
    <mergeCell ref="E17:H17"/>
    <mergeCell ref="E18:H18"/>
    <mergeCell ref="E19:H19"/>
    <mergeCell ref="E34:H34"/>
    <mergeCell ref="E35:H35"/>
    <mergeCell ref="E36:H36"/>
    <mergeCell ref="E37:H37"/>
    <mergeCell ref="E26:H26"/>
    <mergeCell ref="E27:H27"/>
    <mergeCell ref="E28:H28"/>
    <mergeCell ref="E29:H29"/>
    <mergeCell ref="E30:H30"/>
    <mergeCell ref="E31:H31"/>
    <mergeCell ref="E44:H44"/>
    <mergeCell ref="U14:X14"/>
    <mergeCell ref="Y14:AB14"/>
    <mergeCell ref="I16:L16"/>
    <mergeCell ref="M16:P16"/>
    <mergeCell ref="Q16:T16"/>
    <mergeCell ref="U16:X16"/>
    <mergeCell ref="E38:H38"/>
    <mergeCell ref="E39:H39"/>
    <mergeCell ref="E40:H40"/>
    <mergeCell ref="Y18:AB18"/>
    <mergeCell ref="Y22:AB22"/>
    <mergeCell ref="Y26:AB26"/>
    <mergeCell ref="Y30:AB30"/>
    <mergeCell ref="U34:X34"/>
    <mergeCell ref="Y34:AB34"/>
    <mergeCell ref="I38:L38"/>
    <mergeCell ref="M38:P38"/>
    <mergeCell ref="Q38:T38"/>
    <mergeCell ref="U38:X38"/>
    <mergeCell ref="Y38:AB38"/>
    <mergeCell ref="E41:H41"/>
    <mergeCell ref="E42:H42"/>
    <mergeCell ref="E43:H43"/>
    <mergeCell ref="E32:H32"/>
    <mergeCell ref="E33:H33"/>
    <mergeCell ref="I18:L18"/>
    <mergeCell ref="M18:P18"/>
    <mergeCell ref="Q18:T18"/>
    <mergeCell ref="U18:X18"/>
    <mergeCell ref="I22:L22"/>
    <mergeCell ref="M22:P22"/>
    <mergeCell ref="Q22:T22"/>
    <mergeCell ref="U22:X22"/>
    <mergeCell ref="I26:L26"/>
    <mergeCell ref="M26:P26"/>
    <mergeCell ref="Q26:T26"/>
    <mergeCell ref="U26:X26"/>
    <mergeCell ref="I30:L30"/>
    <mergeCell ref="M30:P30"/>
    <mergeCell ref="Q30:T30"/>
    <mergeCell ref="U30:X30"/>
    <mergeCell ref="I34:L34"/>
    <mergeCell ref="M34:P34"/>
    <mergeCell ref="Q34:T34"/>
    <mergeCell ref="AC18:AF18"/>
    <mergeCell ref="I17:L17"/>
    <mergeCell ref="M17:P17"/>
    <mergeCell ref="Q17:T17"/>
    <mergeCell ref="U17:X17"/>
    <mergeCell ref="Y17:AB17"/>
    <mergeCell ref="AC17:AF17"/>
    <mergeCell ref="I20:L20"/>
    <mergeCell ref="M20:P20"/>
    <mergeCell ref="Q20:T20"/>
    <mergeCell ref="U20:X20"/>
    <mergeCell ref="Y20:AB20"/>
    <mergeCell ref="AC20:AF20"/>
    <mergeCell ref="I19:L19"/>
    <mergeCell ref="M19:P19"/>
    <mergeCell ref="Q19:T19"/>
    <mergeCell ref="U19:X19"/>
    <mergeCell ref="Y19:AB19"/>
    <mergeCell ref="AC19:AF19"/>
    <mergeCell ref="AC22:AF22"/>
    <mergeCell ref="I21:L21"/>
    <mergeCell ref="M21:P21"/>
    <mergeCell ref="Q21:T21"/>
    <mergeCell ref="U21:X21"/>
    <mergeCell ref="Y21:AB21"/>
    <mergeCell ref="AC21:AF21"/>
    <mergeCell ref="I24:L24"/>
    <mergeCell ref="M24:P24"/>
    <mergeCell ref="Q24:T24"/>
    <mergeCell ref="U24:X24"/>
    <mergeCell ref="Y24:AB24"/>
    <mergeCell ref="AC24:AF24"/>
    <mergeCell ref="I23:L23"/>
    <mergeCell ref="M23:P23"/>
    <mergeCell ref="Q23:T23"/>
    <mergeCell ref="U23:X23"/>
    <mergeCell ref="Y23:AB23"/>
    <mergeCell ref="AC23:AF23"/>
    <mergeCell ref="AC26:AF26"/>
    <mergeCell ref="I25:L25"/>
    <mergeCell ref="M25:P25"/>
    <mergeCell ref="Q25:T25"/>
    <mergeCell ref="U25:X25"/>
    <mergeCell ref="Y25:AB25"/>
    <mergeCell ref="AC25:AF25"/>
    <mergeCell ref="I28:L28"/>
    <mergeCell ref="M28:P28"/>
    <mergeCell ref="Q28:T28"/>
    <mergeCell ref="U28:X28"/>
    <mergeCell ref="Y28:AB28"/>
    <mergeCell ref="AC28:AF28"/>
    <mergeCell ref="I27:L27"/>
    <mergeCell ref="M27:P27"/>
    <mergeCell ref="Q27:T27"/>
    <mergeCell ref="U27:X27"/>
    <mergeCell ref="Y27:AB27"/>
    <mergeCell ref="AC27:AF27"/>
    <mergeCell ref="AC30:AF30"/>
    <mergeCell ref="I29:L29"/>
    <mergeCell ref="M29:P29"/>
    <mergeCell ref="Q29:T29"/>
    <mergeCell ref="U29:X29"/>
    <mergeCell ref="Y29:AB29"/>
    <mergeCell ref="AC29:AF29"/>
    <mergeCell ref="I32:L32"/>
    <mergeCell ref="M32:P32"/>
    <mergeCell ref="Q32:T32"/>
    <mergeCell ref="U32:X32"/>
    <mergeCell ref="Y32:AB32"/>
    <mergeCell ref="AC32:AF32"/>
    <mergeCell ref="I31:L31"/>
    <mergeCell ref="M31:P31"/>
    <mergeCell ref="Q31:T31"/>
    <mergeCell ref="U31:X31"/>
    <mergeCell ref="Y31:AB31"/>
    <mergeCell ref="AC31:AF31"/>
    <mergeCell ref="AC34:AF34"/>
    <mergeCell ref="I33:L33"/>
    <mergeCell ref="M33:P33"/>
    <mergeCell ref="Q33:T33"/>
    <mergeCell ref="U33:X33"/>
    <mergeCell ref="Y33:AB33"/>
    <mergeCell ref="AC33:AF33"/>
    <mergeCell ref="I36:L36"/>
    <mergeCell ref="M36:P36"/>
    <mergeCell ref="Q36:T36"/>
    <mergeCell ref="U36:X36"/>
    <mergeCell ref="Y36:AB36"/>
    <mergeCell ref="AC36:AF36"/>
    <mergeCell ref="I35:L35"/>
    <mergeCell ref="M35:P35"/>
    <mergeCell ref="Q35:T35"/>
    <mergeCell ref="U35:X35"/>
    <mergeCell ref="Y35:AB35"/>
    <mergeCell ref="AC35:AF35"/>
    <mergeCell ref="AC38:AF38"/>
    <mergeCell ref="I37:L37"/>
    <mergeCell ref="M37:P37"/>
    <mergeCell ref="Q37:T37"/>
    <mergeCell ref="U37:X37"/>
    <mergeCell ref="Y37:AB37"/>
    <mergeCell ref="AC37:AF37"/>
    <mergeCell ref="I40:L40"/>
    <mergeCell ref="M40:P40"/>
    <mergeCell ref="Q40:T40"/>
    <mergeCell ref="U40:X40"/>
    <mergeCell ref="Y40:AB40"/>
    <mergeCell ref="AC40:AF40"/>
    <mergeCell ref="I39:L39"/>
    <mergeCell ref="M39:P39"/>
    <mergeCell ref="Q39:T39"/>
    <mergeCell ref="U39:X39"/>
    <mergeCell ref="Y39:AB39"/>
    <mergeCell ref="AC39:AF39"/>
    <mergeCell ref="I42:L42"/>
    <mergeCell ref="M42:P42"/>
    <mergeCell ref="Q42:T42"/>
    <mergeCell ref="U42:X42"/>
    <mergeCell ref="Y42:AB42"/>
    <mergeCell ref="AC42:AF42"/>
    <mergeCell ref="I41:L41"/>
    <mergeCell ref="M41:P41"/>
    <mergeCell ref="Q41:T41"/>
    <mergeCell ref="U41:X41"/>
    <mergeCell ref="Y41:AB41"/>
    <mergeCell ref="AC41:AF41"/>
    <mergeCell ref="I44:L44"/>
    <mergeCell ref="M44:P44"/>
    <mergeCell ref="Q44:T44"/>
    <mergeCell ref="U44:X44"/>
    <mergeCell ref="Y44:AB44"/>
    <mergeCell ref="AC44:AF44"/>
    <mergeCell ref="I43:L43"/>
    <mergeCell ref="M43:P43"/>
    <mergeCell ref="Q43:T43"/>
    <mergeCell ref="U43:X43"/>
    <mergeCell ref="Y43:AB43"/>
    <mergeCell ref="AC43:AF43"/>
  </mergeCells>
  <phoneticPr fontId="1"/>
  <conditionalFormatting sqref="B14:C44">
    <cfRule type="cellIs" dxfId="5" priority="1" operator="greaterThan">
      <formula>$AB$5</formula>
    </cfRule>
  </conditionalFormatting>
  <conditionalFormatting sqref="D14:D44">
    <cfRule type="expression" dxfId="4" priority="3">
      <formula>WEEKDAY($B14)=1</formula>
    </cfRule>
    <cfRule type="expression" dxfId="3" priority="4">
      <formula>WEEKDAY($B14)=7</formula>
    </cfRule>
  </conditionalFormatting>
  <conditionalFormatting sqref="V5:Z5 AB5">
    <cfRule type="containsBlanks" dxfId="2" priority="5">
      <formula>LEN(TRIM(V5))=0</formula>
    </cfRule>
  </conditionalFormatting>
  <printOptions horizontalCentered="1"/>
  <pageMargins left="0.51181102362204722" right="0.51181102362204722" top="0.55118110236220474" bottom="0.55118110236220474" header="0.31496062992125984" footer="0.31496062992125984"/>
  <pageSetup paperSize="9" scale="40" orientation="landscape" blackAndWhite="1" r:id="rId1"/>
  <headerFooter>
    <oddHeader>&amp;R自動入力用</oddHeader>
  </headerFooter>
  <drawing r:id="rId2"/>
  <legacyDrawing r:id="rId3"/>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12A782-63EE-4BA1-948E-FD091A49FCB7}">
  <sheetPr>
    <tabColor theme="9" tint="0.59999389629810485"/>
    <pageSetUpPr fitToPage="1"/>
  </sheetPr>
  <dimension ref="A1:AH35"/>
  <sheetViews>
    <sheetView showGridLines="0" view="pageBreakPreview" zoomScaleNormal="100" zoomScaleSheetLayoutView="100" workbookViewId="0">
      <pane ySplit="1" topLeftCell="A2" activePane="bottomLeft" state="frozen"/>
      <selection activeCell="E17" sqref="E17:H17"/>
      <selection pane="bottomLeft" activeCell="B18" sqref="B18:E18"/>
    </sheetView>
  </sheetViews>
  <sheetFormatPr defaultColWidth="4" defaultRowHeight="20.100000000000001" customHeight="1" x14ac:dyDescent="0.3"/>
  <cols>
    <col min="1" max="24" width="4" style="90"/>
    <col min="25" max="25" width="4.81640625" style="90" customWidth="1"/>
    <col min="26" max="27" width="4" style="90"/>
    <col min="28" max="28" width="5.26953125" style="90" customWidth="1"/>
    <col min="29" max="29" width="4" style="90"/>
    <col min="30" max="30" width="7.7265625" style="90" bestFit="1" customWidth="1"/>
    <col min="31" max="31" width="4" style="90"/>
    <col min="32" max="32" width="4" style="90" customWidth="1"/>
    <col min="33" max="33" width="4" style="90"/>
    <col min="34" max="34" width="5.90625" style="90" bestFit="1" customWidth="1"/>
    <col min="35" max="16384" width="4" style="90"/>
  </cols>
  <sheetData>
    <row r="1" spans="1:29" ht="34.200000000000003" customHeight="1" x14ac:dyDescent="0.3"/>
    <row r="2" spans="1:29" ht="18.899999999999999" customHeight="1" x14ac:dyDescent="0.3">
      <c r="U2" s="412" t="s">
        <v>28</v>
      </c>
      <c r="V2" s="412"/>
      <c r="W2" s="412"/>
      <c r="X2" s="412"/>
      <c r="Y2" s="796" t="str">
        <f t="array" ref="Y2">IF('基本情報(必須)'!D19:E19="","",'基本情報(必須)'!D19:E19)</f>
        <v/>
      </c>
      <c r="Z2" s="796"/>
      <c r="AA2" s="796"/>
      <c r="AB2" s="796"/>
    </row>
    <row r="3" spans="1:29" ht="18.899999999999999" customHeight="1" x14ac:dyDescent="0.3">
      <c r="B3" s="548" t="s">
        <v>334</v>
      </c>
      <c r="C3" s="548"/>
      <c r="D3" s="548"/>
      <c r="E3" s="548"/>
      <c r="F3" s="548"/>
      <c r="G3" s="548"/>
      <c r="H3" s="548"/>
      <c r="I3" s="548"/>
      <c r="J3" s="548"/>
      <c r="K3" s="548"/>
      <c r="L3" s="548"/>
      <c r="M3" s="548"/>
      <c r="N3" s="548"/>
      <c r="O3" s="548"/>
      <c r="P3" s="548"/>
      <c r="Q3" s="548"/>
      <c r="R3" s="548"/>
      <c r="S3" s="548"/>
      <c r="T3" s="548"/>
      <c r="U3" s="548"/>
      <c r="V3" s="548"/>
      <c r="W3" s="548"/>
      <c r="X3" s="548"/>
      <c r="Y3" s="548"/>
      <c r="Z3" s="548"/>
      <c r="AA3" s="548"/>
      <c r="AB3" s="548"/>
      <c r="AC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548"/>
      <c r="AB4" s="548"/>
      <c r="AC4" s="93"/>
    </row>
    <row r="5" spans="1:29" ht="18.899999999999999" customHeight="1" x14ac:dyDescent="0.3"/>
    <row r="6" spans="1:29" ht="18.899999999999999" customHeight="1" x14ac:dyDescent="0.3">
      <c r="B6" s="375" t="s">
        <v>29</v>
      </c>
      <c r="C6" s="375"/>
      <c r="D6" s="375"/>
      <c r="E6" s="375"/>
      <c r="F6" s="375"/>
      <c r="G6" s="94"/>
      <c r="P6" s="113"/>
      <c r="Q6" s="377" t="s">
        <v>3</v>
      </c>
      <c r="R6" s="378"/>
      <c r="S6" s="378"/>
      <c r="T6" s="95" t="s">
        <v>33</v>
      </c>
      <c r="U6" s="381" t="str">
        <f t="array" ref="U6">IF('基本情報(必須)'!$D$4:$E$4="","",'基本情報(必須)'!$D$4:$E$4)</f>
        <v>111-1111</v>
      </c>
      <c r="V6" s="381"/>
      <c r="W6" s="381"/>
      <c r="X6" s="80"/>
      <c r="Y6" s="80"/>
      <c r="Z6" s="80"/>
      <c r="AA6" s="80"/>
      <c r="AB6" s="96"/>
    </row>
    <row r="7" spans="1:29" ht="18.899999999999999" customHeight="1" x14ac:dyDescent="0.2">
      <c r="B7" s="376"/>
      <c r="C7" s="376"/>
      <c r="D7" s="376"/>
      <c r="E7" s="376"/>
      <c r="F7" s="376"/>
      <c r="G7" s="382" t="s">
        <v>30</v>
      </c>
      <c r="H7" s="382"/>
      <c r="P7" s="113"/>
      <c r="Q7" s="379"/>
      <c r="R7" s="380"/>
      <c r="S7" s="380"/>
      <c r="T7" s="349" t="str">
        <f t="array" ref="T7">IF('基本情報(必須)'!$D$5:$E$5="","",'基本情報(必須)'!$D$5:$E$5)</f>
        <v>三重県鈴鹿市●●町●丁目●-●</v>
      </c>
      <c r="U7" s="349"/>
      <c r="V7" s="349"/>
      <c r="W7" s="349"/>
      <c r="X7" s="349"/>
      <c r="Y7" s="349"/>
      <c r="Z7" s="349"/>
      <c r="AA7" s="349"/>
      <c r="AB7" s="540"/>
    </row>
    <row r="8" spans="1:29" ht="18.899999999999999" customHeight="1" x14ac:dyDescent="0.3">
      <c r="P8" s="113"/>
      <c r="Q8" s="379"/>
      <c r="R8" s="380"/>
      <c r="S8" s="380"/>
      <c r="T8" s="349" t="str">
        <f t="array" ref="T8">IF('基本情報(必須)'!$D$6:$E$6="","",'基本情報(必須)'!$D$6:$E$6)</f>
        <v>鈴鹿ビル1階</v>
      </c>
      <c r="U8" s="349"/>
      <c r="V8" s="349"/>
      <c r="W8" s="349"/>
      <c r="X8" s="349"/>
      <c r="Y8" s="349"/>
      <c r="Z8" s="349"/>
      <c r="AA8" s="349"/>
      <c r="AB8" s="540"/>
    </row>
    <row r="9" spans="1:29" ht="18.899999999999999" customHeight="1" x14ac:dyDescent="0.3">
      <c r="P9" s="113"/>
      <c r="Q9" s="379" t="s">
        <v>31</v>
      </c>
      <c r="R9" s="380"/>
      <c r="S9" s="380"/>
      <c r="T9" s="349" t="str">
        <f t="array" ref="T9">IF('基本情報(必須)'!$D$3:$E$3="","",'基本情報(必須)'!$D$3:$E$3)</f>
        <v>株式会社●●</v>
      </c>
      <c r="U9" s="349"/>
      <c r="V9" s="349"/>
      <c r="W9" s="349"/>
      <c r="X9" s="349"/>
      <c r="Y9" s="349"/>
      <c r="Z9" s="349"/>
      <c r="AA9" s="349"/>
      <c r="AB9" s="540"/>
    </row>
    <row r="10" spans="1:29" ht="18.899999999999999" customHeight="1" x14ac:dyDescent="0.3">
      <c r="P10" s="113"/>
      <c r="Q10" s="379" t="s">
        <v>4</v>
      </c>
      <c r="R10" s="380"/>
      <c r="S10" s="380"/>
      <c r="T10" s="349" t="str">
        <f t="array" ref="T10">IF('基本情報(必須)'!$D$7:$E$7="","",'基本情報(必須)'!$D$7:$E$7)</f>
        <v>代表取締役　鈴鹿　一郎</v>
      </c>
      <c r="U10" s="349"/>
      <c r="V10" s="349"/>
      <c r="W10" s="349"/>
      <c r="X10" s="349"/>
      <c r="Y10" s="349"/>
      <c r="Z10" s="349"/>
      <c r="AA10" s="349"/>
      <c r="AB10" s="99"/>
    </row>
    <row r="11" spans="1:29" ht="18.899999999999999" customHeight="1" x14ac:dyDescent="0.3">
      <c r="P11" s="113"/>
      <c r="Q11" s="350" t="s">
        <v>32</v>
      </c>
      <c r="R11" s="351"/>
      <c r="S11" s="351"/>
      <c r="T11" s="352" t="str">
        <f t="array" ref="T11">IF('基本情報(必須)'!$D$8:$E$8="","",'基本情報(必須)'!$D$8:$E$8)</f>
        <v>T0000000000000</v>
      </c>
      <c r="U11" s="352"/>
      <c r="V11" s="352"/>
      <c r="W11" s="352"/>
      <c r="X11" s="352"/>
      <c r="Y11" s="352"/>
      <c r="Z11" s="352"/>
      <c r="AA11" s="352"/>
      <c r="AB11" s="371"/>
    </row>
    <row r="12" spans="1:29" ht="18.899999999999999" customHeight="1" x14ac:dyDescent="0.3">
      <c r="P12" s="113"/>
      <c r="Q12" s="353" t="s">
        <v>56</v>
      </c>
      <c r="R12" s="354"/>
      <c r="S12" s="355"/>
      <c r="T12" s="367" t="str">
        <f t="array" ref="T12">IF('基本情報(必須)'!$D$11:$E$11="","",'基本情報(必須)'!$D$11:$E$11)</f>
        <v>■■銀行</v>
      </c>
      <c r="U12" s="368"/>
      <c r="V12" s="368"/>
      <c r="W12" s="369"/>
      <c r="X12" s="356" t="str">
        <f t="array" ref="X12">IF('基本情報(必須)'!$D$13:$E$13="","",'基本情報(必須)'!$D$13:$E$13)</f>
        <v>普通</v>
      </c>
      <c r="Y12" s="357"/>
      <c r="Z12" s="367" t="str">
        <f t="array" ref="Z12">IF('基本情報(必須)'!$D$12:$E$12="","",'基本情報(必須)'!$D$12:$E$12)</f>
        <v>■■■支店</v>
      </c>
      <c r="AA12" s="368"/>
      <c r="AB12" s="369"/>
    </row>
    <row r="13" spans="1:29" ht="18.899999999999999" customHeight="1" x14ac:dyDescent="0.3">
      <c r="P13" s="113"/>
      <c r="Q13" s="353" t="s">
        <v>280</v>
      </c>
      <c r="R13" s="354"/>
      <c r="S13" s="355"/>
      <c r="T13" s="367" t="str">
        <f t="array" ref="T13">IF('基本情報(必須)'!D13:E13="","",'基本情報(必須)'!$D$13:$E$13)</f>
        <v>普通</v>
      </c>
      <c r="U13" s="368"/>
      <c r="V13" s="368"/>
      <c r="W13" s="369"/>
      <c r="X13" s="356" t="s">
        <v>281</v>
      </c>
      <c r="Y13" s="357"/>
      <c r="Z13" s="367">
        <f t="array" ref="Z13">IF('基本情報(必須)'!D14:E14="","",'基本情報(必須)'!D14:E14)</f>
        <v>1234567</v>
      </c>
      <c r="AA13" s="368"/>
      <c r="AB13" s="369"/>
    </row>
    <row r="14" spans="1:29" ht="18.899999999999999" customHeight="1" x14ac:dyDescent="0.3">
      <c r="P14" s="113"/>
      <c r="Q14" s="353" t="s">
        <v>57</v>
      </c>
      <c r="R14" s="354"/>
      <c r="S14" s="355"/>
      <c r="T14" s="367" t="str">
        <f t="array" ref="T14">IF('基本情報(必須)'!$D$15:$E$15="","",'基本情報(必須)'!$D$15:$E$15)</f>
        <v>株式会社●●</v>
      </c>
      <c r="U14" s="368"/>
      <c r="V14" s="368"/>
      <c r="W14" s="368"/>
      <c r="X14" s="368"/>
      <c r="Y14" s="368"/>
      <c r="Z14" s="368"/>
      <c r="AA14" s="368"/>
      <c r="AB14" s="369"/>
    </row>
    <row r="15" spans="1:29" ht="18.899999999999999" customHeight="1" x14ac:dyDescent="0.3">
      <c r="P15" s="113"/>
      <c r="Q15" s="353" t="s">
        <v>86</v>
      </c>
      <c r="R15" s="354"/>
      <c r="S15" s="355"/>
      <c r="T15" s="367" t="str">
        <f t="array" ref="T15">IF('基本情報(必須)'!$D$16:$E$16="","",'基本情報(必須)'!$D$16:$E$16)</f>
        <v>ｶ)●●</v>
      </c>
      <c r="U15" s="368"/>
      <c r="V15" s="368"/>
      <c r="W15" s="368"/>
      <c r="X15" s="368"/>
      <c r="Y15" s="368"/>
      <c r="Z15" s="368"/>
      <c r="AA15" s="368"/>
      <c r="AB15" s="369"/>
    </row>
    <row r="16" spans="1:29" ht="18.899999999999999" customHeight="1" x14ac:dyDescent="0.3">
      <c r="B16" s="845" t="s">
        <v>250</v>
      </c>
      <c r="C16" s="846"/>
      <c r="D16" s="846"/>
      <c r="E16" s="847"/>
      <c r="F16" s="848" t="str">
        <f>IF($H$16="","",INDEX(リスト!$C$3:$D$55,MATCH($H$16,リスト!$C$3:$C$55,0),2))</f>
        <v/>
      </c>
      <c r="G16" s="849"/>
      <c r="H16" s="849" t="str">
        <f>IFERROR(INDEX('基本情報(必須)'!$C$24:$L$38,MATCH(設定シート!$C$13,'基本情報(必須)'!$H$24:$H$38,0),2)&amp;"","")</f>
        <v/>
      </c>
      <c r="I16" s="849"/>
      <c r="J16" s="849"/>
      <c r="K16" s="850"/>
    </row>
    <row r="17" spans="2:30" ht="23.1" customHeight="1" x14ac:dyDescent="0.3">
      <c r="B17" s="533" t="s">
        <v>35</v>
      </c>
      <c r="C17" s="534"/>
      <c r="D17" s="534"/>
      <c r="E17" s="890"/>
      <c r="F17" s="891" t="s">
        <v>55</v>
      </c>
      <c r="G17" s="534"/>
      <c r="H17" s="534"/>
      <c r="I17" s="890"/>
      <c r="J17" s="891" t="s">
        <v>74</v>
      </c>
      <c r="K17" s="534"/>
      <c r="L17" s="534"/>
      <c r="M17" s="534"/>
      <c r="N17" s="534"/>
      <c r="O17" s="534"/>
      <c r="P17" s="534"/>
      <c r="Q17" s="534"/>
      <c r="R17" s="534"/>
      <c r="S17" s="534"/>
      <c r="T17" s="534"/>
      <c r="U17" s="890"/>
      <c r="V17" s="897" t="s">
        <v>84</v>
      </c>
      <c r="W17" s="354"/>
      <c r="X17" s="354"/>
      <c r="Y17" s="355"/>
      <c r="Z17" s="774" t="s">
        <v>40</v>
      </c>
      <c r="AA17" s="774"/>
      <c r="AB17" s="799"/>
    </row>
    <row r="18" spans="2:30" ht="23.1" customHeight="1" x14ac:dyDescent="0.3">
      <c r="B18" s="892"/>
      <c r="C18" s="882"/>
      <c r="D18" s="882"/>
      <c r="E18" s="893"/>
      <c r="F18" s="881"/>
      <c r="G18" s="882"/>
      <c r="H18" s="882"/>
      <c r="I18" s="893"/>
      <c r="J18" s="859"/>
      <c r="K18" s="860"/>
      <c r="L18" s="860"/>
      <c r="M18" s="860"/>
      <c r="N18" s="860"/>
      <c r="O18" s="860"/>
      <c r="P18" s="860"/>
      <c r="Q18" s="860"/>
      <c r="R18" s="860"/>
      <c r="S18" s="860"/>
      <c r="T18" s="860"/>
      <c r="U18" s="861"/>
      <c r="V18" s="855"/>
      <c r="W18" s="856"/>
      <c r="X18" s="856"/>
      <c r="Y18" s="887"/>
      <c r="Z18" s="898"/>
      <c r="AA18" s="898"/>
      <c r="AB18" s="899"/>
    </row>
    <row r="19" spans="2:30" ht="23.1" customHeight="1" x14ac:dyDescent="0.3">
      <c r="B19" s="892"/>
      <c r="C19" s="882"/>
      <c r="D19" s="882"/>
      <c r="E19" s="893"/>
      <c r="F19" s="881"/>
      <c r="G19" s="882"/>
      <c r="H19" s="882"/>
      <c r="I19" s="893"/>
      <c r="J19" s="859"/>
      <c r="K19" s="860"/>
      <c r="L19" s="860"/>
      <c r="M19" s="860"/>
      <c r="N19" s="860"/>
      <c r="O19" s="860"/>
      <c r="P19" s="860"/>
      <c r="Q19" s="860"/>
      <c r="R19" s="860"/>
      <c r="S19" s="860"/>
      <c r="T19" s="860"/>
      <c r="U19" s="861"/>
      <c r="V19" s="855"/>
      <c r="W19" s="856"/>
      <c r="X19" s="856"/>
      <c r="Y19" s="887"/>
      <c r="Z19" s="898"/>
      <c r="AA19" s="898"/>
      <c r="AB19" s="899"/>
    </row>
    <row r="20" spans="2:30" ht="23.1" customHeight="1" x14ac:dyDescent="0.3">
      <c r="B20" s="892"/>
      <c r="C20" s="882"/>
      <c r="D20" s="882"/>
      <c r="E20" s="893"/>
      <c r="F20" s="881"/>
      <c r="G20" s="882"/>
      <c r="H20" s="882"/>
      <c r="I20" s="893"/>
      <c r="J20" s="859"/>
      <c r="K20" s="860"/>
      <c r="L20" s="860"/>
      <c r="M20" s="860"/>
      <c r="N20" s="860"/>
      <c r="O20" s="860"/>
      <c r="P20" s="860"/>
      <c r="Q20" s="860"/>
      <c r="R20" s="860"/>
      <c r="S20" s="860"/>
      <c r="T20" s="860"/>
      <c r="U20" s="861"/>
      <c r="V20" s="855"/>
      <c r="W20" s="856"/>
      <c r="X20" s="856"/>
      <c r="Y20" s="887"/>
      <c r="Z20" s="898"/>
      <c r="AA20" s="898"/>
      <c r="AB20" s="899"/>
    </row>
    <row r="21" spans="2:30" ht="23.1" customHeight="1" x14ac:dyDescent="0.3">
      <c r="B21" s="892"/>
      <c r="C21" s="882"/>
      <c r="D21" s="882"/>
      <c r="E21" s="893"/>
      <c r="F21" s="881"/>
      <c r="G21" s="882"/>
      <c r="H21" s="882"/>
      <c r="I21" s="893"/>
      <c r="J21" s="859"/>
      <c r="K21" s="860"/>
      <c r="L21" s="860"/>
      <c r="M21" s="860"/>
      <c r="N21" s="860"/>
      <c r="O21" s="860"/>
      <c r="P21" s="860"/>
      <c r="Q21" s="860"/>
      <c r="R21" s="860"/>
      <c r="S21" s="860"/>
      <c r="T21" s="860"/>
      <c r="U21" s="861"/>
      <c r="V21" s="855"/>
      <c r="W21" s="856"/>
      <c r="X21" s="856"/>
      <c r="Y21" s="887"/>
      <c r="Z21" s="898"/>
      <c r="AA21" s="898"/>
      <c r="AB21" s="899"/>
    </row>
    <row r="22" spans="2:30" ht="23.1" customHeight="1" x14ac:dyDescent="0.3">
      <c r="B22" s="894" t="s">
        <v>129</v>
      </c>
      <c r="C22" s="895"/>
      <c r="D22" s="895"/>
      <c r="E22" s="895"/>
      <c r="F22" s="895"/>
      <c r="G22" s="895"/>
      <c r="H22" s="895"/>
      <c r="I22" s="895"/>
      <c r="J22" s="895"/>
      <c r="K22" s="895"/>
      <c r="L22" s="895"/>
      <c r="M22" s="895"/>
      <c r="N22" s="895"/>
      <c r="O22" s="895"/>
      <c r="P22" s="895"/>
      <c r="Q22" s="895"/>
      <c r="R22" s="895"/>
      <c r="S22" s="895"/>
      <c r="T22" s="895"/>
      <c r="U22" s="895"/>
      <c r="V22" s="895"/>
      <c r="W22" s="895"/>
      <c r="X22" s="895"/>
      <c r="Y22" s="895"/>
      <c r="Z22" s="895"/>
      <c r="AA22" s="895"/>
      <c r="AB22" s="896"/>
    </row>
    <row r="23" spans="2:30" ht="23.1" customHeight="1" x14ac:dyDescent="0.3">
      <c r="B23" s="533" t="s">
        <v>35</v>
      </c>
      <c r="C23" s="534"/>
      <c r="D23" s="534"/>
      <c r="E23" s="890"/>
      <c r="F23" s="891" t="s">
        <v>55</v>
      </c>
      <c r="G23" s="534"/>
      <c r="H23" s="534"/>
      <c r="I23" s="890"/>
      <c r="J23" s="891" t="s">
        <v>74</v>
      </c>
      <c r="K23" s="534"/>
      <c r="L23" s="534"/>
      <c r="M23" s="534"/>
      <c r="N23" s="534"/>
      <c r="O23" s="534"/>
      <c r="P23" s="534"/>
      <c r="Q23" s="534"/>
      <c r="R23" s="534"/>
      <c r="S23" s="534"/>
      <c r="T23" s="534"/>
      <c r="U23" s="890"/>
      <c r="V23" s="897" t="s">
        <v>130</v>
      </c>
      <c r="W23" s="354"/>
      <c r="X23" s="354"/>
      <c r="Y23" s="354"/>
      <c r="Z23" s="774" t="s">
        <v>40</v>
      </c>
      <c r="AA23" s="774"/>
      <c r="AB23" s="799"/>
    </row>
    <row r="24" spans="2:30" ht="23.1" customHeight="1" x14ac:dyDescent="0.3">
      <c r="B24" s="892"/>
      <c r="C24" s="882"/>
      <c r="D24" s="882"/>
      <c r="E24" s="893"/>
      <c r="F24" s="881"/>
      <c r="G24" s="882"/>
      <c r="H24" s="882"/>
      <c r="I24" s="893"/>
      <c r="J24" s="859"/>
      <c r="K24" s="860"/>
      <c r="L24" s="860"/>
      <c r="M24" s="860"/>
      <c r="N24" s="860"/>
      <c r="O24" s="860"/>
      <c r="P24" s="860"/>
      <c r="Q24" s="860"/>
      <c r="R24" s="860"/>
      <c r="S24" s="860"/>
      <c r="T24" s="860"/>
      <c r="U24" s="861"/>
      <c r="V24" s="855"/>
      <c r="W24" s="856"/>
      <c r="X24" s="856"/>
      <c r="Y24" s="856"/>
      <c r="Z24" s="881"/>
      <c r="AA24" s="882"/>
      <c r="AB24" s="883"/>
    </row>
    <row r="25" spans="2:30" ht="23.1" customHeight="1" x14ac:dyDescent="0.3">
      <c r="B25" s="892"/>
      <c r="C25" s="882"/>
      <c r="D25" s="882"/>
      <c r="E25" s="893"/>
      <c r="F25" s="881"/>
      <c r="G25" s="882"/>
      <c r="H25" s="882"/>
      <c r="I25" s="893"/>
      <c r="J25" s="859"/>
      <c r="K25" s="860"/>
      <c r="L25" s="860"/>
      <c r="M25" s="860"/>
      <c r="N25" s="860"/>
      <c r="O25" s="860"/>
      <c r="P25" s="860"/>
      <c r="Q25" s="860"/>
      <c r="R25" s="860"/>
      <c r="S25" s="860"/>
      <c r="T25" s="860"/>
      <c r="U25" s="861"/>
      <c r="V25" s="855"/>
      <c r="W25" s="856"/>
      <c r="X25" s="856"/>
      <c r="Y25" s="856"/>
      <c r="Z25" s="881"/>
      <c r="AA25" s="882"/>
      <c r="AB25" s="883"/>
    </row>
    <row r="26" spans="2:30" ht="23.1" customHeight="1" thickBot="1" x14ac:dyDescent="0.35">
      <c r="B26" s="892"/>
      <c r="C26" s="882"/>
      <c r="D26" s="882"/>
      <c r="E26" s="893"/>
      <c r="F26" s="881"/>
      <c r="G26" s="882"/>
      <c r="H26" s="882"/>
      <c r="I26" s="893"/>
      <c r="J26" s="862"/>
      <c r="K26" s="863"/>
      <c r="L26" s="863"/>
      <c r="M26" s="863"/>
      <c r="N26" s="863"/>
      <c r="O26" s="863"/>
      <c r="P26" s="863"/>
      <c r="Q26" s="863"/>
      <c r="R26" s="863"/>
      <c r="S26" s="863"/>
      <c r="T26" s="863"/>
      <c r="U26" s="864"/>
      <c r="V26" s="857"/>
      <c r="W26" s="858"/>
      <c r="X26" s="858"/>
      <c r="Y26" s="858"/>
      <c r="Z26" s="884"/>
      <c r="AA26" s="885"/>
      <c r="AB26" s="886"/>
    </row>
    <row r="27" spans="2:30" ht="23.1" customHeight="1" x14ac:dyDescent="0.3">
      <c r="B27" s="91"/>
      <c r="C27" s="91"/>
      <c r="D27" s="91"/>
      <c r="E27" s="91"/>
      <c r="F27" s="91"/>
      <c r="G27" s="91"/>
      <c r="H27" s="91"/>
      <c r="I27" s="91"/>
      <c r="J27" s="888">
        <v>0.1</v>
      </c>
      <c r="K27" s="889"/>
      <c r="L27" s="889"/>
      <c r="M27" s="889"/>
      <c r="N27" s="889"/>
      <c r="O27" s="889"/>
      <c r="P27" s="889"/>
      <c r="Q27" s="889"/>
      <c r="R27" s="889"/>
      <c r="S27" s="889"/>
      <c r="T27" s="876" t="s">
        <v>68</v>
      </c>
      <c r="U27" s="877"/>
      <c r="V27" s="867">
        <f>SUM(V18:Y23)</f>
        <v>0</v>
      </c>
      <c r="W27" s="868"/>
      <c r="X27" s="868"/>
      <c r="Y27" s="868"/>
      <c r="Z27" s="868"/>
      <c r="AA27" s="868"/>
      <c r="AB27" s="869"/>
    </row>
    <row r="28" spans="2:30" ht="23.1" customHeight="1" thickBot="1" x14ac:dyDescent="0.35">
      <c r="B28" s="91"/>
      <c r="C28" s="91"/>
      <c r="D28" s="91"/>
      <c r="E28" s="91"/>
      <c r="F28" s="91"/>
      <c r="G28" s="91"/>
      <c r="H28" s="91"/>
      <c r="I28" s="91"/>
      <c r="J28" s="865" t="s">
        <v>133</v>
      </c>
      <c r="K28" s="866"/>
      <c r="L28" s="866"/>
      <c r="M28" s="866"/>
      <c r="N28" s="866"/>
      <c r="O28" s="866"/>
      <c r="P28" s="866"/>
      <c r="Q28" s="866"/>
      <c r="R28" s="866"/>
      <c r="S28" s="866"/>
      <c r="T28" s="114" t="s">
        <v>85</v>
      </c>
      <c r="U28" s="114"/>
      <c r="V28" s="870">
        <f>J27*V27</f>
        <v>0</v>
      </c>
      <c r="W28" s="871"/>
      <c r="X28" s="871"/>
      <c r="Y28" s="871"/>
      <c r="Z28" s="871"/>
      <c r="AA28" s="871"/>
      <c r="AB28" s="872"/>
    </row>
    <row r="29" spans="2:30" ht="23.1" customHeight="1" thickTop="1" thickBot="1" x14ac:dyDescent="0.35">
      <c r="B29" s="91"/>
      <c r="C29" s="91"/>
      <c r="D29" s="91"/>
      <c r="E29" s="91"/>
      <c r="F29" s="91"/>
      <c r="G29" s="91"/>
      <c r="H29" s="91"/>
      <c r="I29" s="91"/>
      <c r="J29" s="115"/>
      <c r="K29" s="116"/>
      <c r="L29" s="116"/>
      <c r="M29" s="116"/>
      <c r="N29" s="116"/>
      <c r="O29" s="116"/>
      <c r="P29" s="116"/>
      <c r="Q29" s="116"/>
      <c r="R29" s="116"/>
      <c r="S29" s="116" t="s">
        <v>131</v>
      </c>
      <c r="T29" s="851" t="s">
        <v>68</v>
      </c>
      <c r="U29" s="852"/>
      <c r="V29" s="878">
        <f>SUM(V24:Y26)</f>
        <v>0</v>
      </c>
      <c r="W29" s="879"/>
      <c r="X29" s="879"/>
      <c r="Y29" s="879"/>
      <c r="Z29" s="879"/>
      <c r="AA29" s="879"/>
      <c r="AB29" s="880"/>
    </row>
    <row r="30" spans="2:30" ht="23.1" customHeight="1" thickTop="1" thickBot="1" x14ac:dyDescent="0.35">
      <c r="B30" s="91"/>
      <c r="C30" s="91"/>
      <c r="D30" s="91"/>
      <c r="E30" s="91"/>
      <c r="F30" s="91"/>
      <c r="G30" s="91"/>
      <c r="H30" s="91"/>
      <c r="I30" s="91"/>
      <c r="J30" s="122"/>
      <c r="K30" s="123"/>
      <c r="L30" s="123"/>
      <c r="M30" s="123"/>
      <c r="N30" s="123"/>
      <c r="O30" s="123"/>
      <c r="P30" s="123"/>
      <c r="Q30" s="123"/>
      <c r="R30" s="123"/>
      <c r="S30" s="124" t="s">
        <v>132</v>
      </c>
      <c r="T30" s="853" t="s">
        <v>68</v>
      </c>
      <c r="U30" s="854"/>
      <c r="V30" s="873">
        <f>SUM(V27:AB28)</f>
        <v>0</v>
      </c>
      <c r="W30" s="874"/>
      <c r="X30" s="874"/>
      <c r="Y30" s="874"/>
      <c r="Z30" s="874"/>
      <c r="AA30" s="874"/>
      <c r="AB30" s="875"/>
      <c r="AD30" s="117"/>
    </row>
    <row r="33" spans="22:34" ht="20.100000000000001" customHeight="1" x14ac:dyDescent="0.3">
      <c r="V33" s="91"/>
      <c r="W33" s="91"/>
      <c r="X33" s="109"/>
      <c r="Y33" s="109"/>
      <c r="Z33" s="109"/>
      <c r="AA33" s="109"/>
      <c r="AB33" s="109"/>
      <c r="AH33" s="117"/>
    </row>
    <row r="34" spans="22:34" ht="20.100000000000001" customHeight="1" x14ac:dyDescent="0.3">
      <c r="V34" s="118"/>
      <c r="W34" s="118"/>
      <c r="X34" s="109"/>
      <c r="Y34" s="109"/>
      <c r="Z34" s="109"/>
      <c r="AA34" s="109"/>
      <c r="AB34" s="109"/>
    </row>
    <row r="35" spans="22:34" ht="20.100000000000001" customHeight="1" x14ac:dyDescent="0.3">
      <c r="V35" s="118"/>
      <c r="W35" s="118"/>
      <c r="X35" s="109"/>
      <c r="Y35" s="109"/>
      <c r="Z35" s="109"/>
      <c r="AA35" s="109"/>
      <c r="AB35" s="109"/>
    </row>
  </sheetData>
  <sheetProtection algorithmName="SHA-512" hashValue="AAoVXFXJnVREUGb2uyizZJgm/CoYSVMAa8BHxv2r4KaKW6pSE6wjAmiY9/Hgj6tWp3unWLsr51gqALj9AsOyuA==" saltValue="OLLE0fpWnploskrgmeXPHw==" spinCount="100000" sheet="1" scenarios="1" formatCells="0" formatColumns="0" formatRows="0" selectLockedCells="1"/>
  <mergeCells count="85">
    <mergeCell ref="U2:X2"/>
    <mergeCell ref="Y2:AB2"/>
    <mergeCell ref="B6:F7"/>
    <mergeCell ref="Q6:S8"/>
    <mergeCell ref="U6:W6"/>
    <mergeCell ref="G7:H7"/>
    <mergeCell ref="T7:AB7"/>
    <mergeCell ref="T8:AB8"/>
    <mergeCell ref="B3:AB4"/>
    <mergeCell ref="Q9:S9"/>
    <mergeCell ref="T9:AB9"/>
    <mergeCell ref="Q10:S10"/>
    <mergeCell ref="T10:AA10"/>
    <mergeCell ref="Q11:S11"/>
    <mergeCell ref="T11:AB11"/>
    <mergeCell ref="Q12:S12"/>
    <mergeCell ref="T12:W12"/>
    <mergeCell ref="X12:Y12"/>
    <mergeCell ref="Z12:AB12"/>
    <mergeCell ref="Q14:S14"/>
    <mergeCell ref="T14:AB14"/>
    <mergeCell ref="Q13:S13"/>
    <mergeCell ref="T13:W13"/>
    <mergeCell ref="X13:Y13"/>
    <mergeCell ref="Z13:AB13"/>
    <mergeCell ref="Q15:S15"/>
    <mergeCell ref="T15:AB15"/>
    <mergeCell ref="B17:E17"/>
    <mergeCell ref="F17:I17"/>
    <mergeCell ref="J17:U17"/>
    <mergeCell ref="V17:Y17"/>
    <mergeCell ref="Z17:AB17"/>
    <mergeCell ref="B16:E16"/>
    <mergeCell ref="F16:G16"/>
    <mergeCell ref="H16:K16"/>
    <mergeCell ref="B19:E19"/>
    <mergeCell ref="F19:I19"/>
    <mergeCell ref="J19:U19"/>
    <mergeCell ref="V19:Y19"/>
    <mergeCell ref="Z19:AB19"/>
    <mergeCell ref="B18:E18"/>
    <mergeCell ref="F18:I18"/>
    <mergeCell ref="J18:U18"/>
    <mergeCell ref="V18:Y18"/>
    <mergeCell ref="Z18:AB18"/>
    <mergeCell ref="B21:E21"/>
    <mergeCell ref="F21:I21"/>
    <mergeCell ref="J21:U21"/>
    <mergeCell ref="V21:Y21"/>
    <mergeCell ref="Z21:AB21"/>
    <mergeCell ref="B20:E20"/>
    <mergeCell ref="F20:I20"/>
    <mergeCell ref="J20:U20"/>
    <mergeCell ref="V20:Y20"/>
    <mergeCell ref="Z20:AB20"/>
    <mergeCell ref="B22:AB22"/>
    <mergeCell ref="B23:E23"/>
    <mergeCell ref="F23:I23"/>
    <mergeCell ref="J23:U23"/>
    <mergeCell ref="V23:Y23"/>
    <mergeCell ref="Z23:AB23"/>
    <mergeCell ref="T29:U29"/>
    <mergeCell ref="V29:AB29"/>
    <mergeCell ref="T30:U30"/>
    <mergeCell ref="V30:AB30"/>
    <mergeCell ref="B26:E26"/>
    <mergeCell ref="F26:I26"/>
    <mergeCell ref="J26:U26"/>
    <mergeCell ref="V26:Y26"/>
    <mergeCell ref="Z26:AB26"/>
    <mergeCell ref="J27:S27"/>
    <mergeCell ref="T27:U27"/>
    <mergeCell ref="V27:AB27"/>
    <mergeCell ref="J28:S28"/>
    <mergeCell ref="V28:AB28"/>
    <mergeCell ref="B24:E24"/>
    <mergeCell ref="F24:I24"/>
    <mergeCell ref="J24:U24"/>
    <mergeCell ref="V24:Y24"/>
    <mergeCell ref="Z24:AB24"/>
    <mergeCell ref="B25:E25"/>
    <mergeCell ref="F25:I25"/>
    <mergeCell ref="J25:U25"/>
    <mergeCell ref="V25:Y25"/>
    <mergeCell ref="Z25:AB25"/>
  </mergeCells>
  <phoneticPr fontId="1"/>
  <conditionalFormatting sqref="B18:B21 F18:F21 J18:J21 V18:V21 Z18:AB21 V24:V26">
    <cfRule type="containsBlanks" dxfId="1" priority="3">
      <formula>LEN(TRIM(B18))=0</formula>
    </cfRule>
  </conditionalFormatting>
  <conditionalFormatting sqref="B24:B26 F24:F26 J24:J26 Z24:Z26">
    <cfRule type="containsBlanks" dxfId="0" priority="1">
      <formula>LEN(TRIM(B24))=0</formula>
    </cfRule>
  </conditionalFormatting>
  <printOptions horizontalCentered="1"/>
  <pageMargins left="0.51181102362204722" right="0.51181102362204722" top="0.55118110236220474" bottom="0.55118110236220474" header="0.31496062992125984" footer="0.31496062992125984"/>
  <pageSetup paperSize="9" scale="81" orientation="landscape" blackAndWhite="1" r:id="rId1"/>
  <headerFooter>
    <oddHeader>&amp;R自動入力用(会費対象外)</oddHeader>
  </headerFooter>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5EA01-AA5D-4707-8882-8C8998B8522D}">
  <sheetPr>
    <tabColor rgb="FF0070C0"/>
    <pageSetUpPr fitToPage="1"/>
  </sheetPr>
  <dimension ref="A1:AH48"/>
  <sheetViews>
    <sheetView showGridLines="0" view="pageBreakPreview" zoomScale="85" zoomScaleNormal="100" zoomScaleSheetLayoutView="85" workbookViewId="0">
      <pane ySplit="1" topLeftCell="A2" activePane="bottomLeft" state="frozen"/>
      <selection activeCell="AH16" sqref="AH16:AH17"/>
      <selection pane="bottomLeft" activeCell="C17" sqref="C17:H17"/>
    </sheetView>
  </sheetViews>
  <sheetFormatPr defaultColWidth="4" defaultRowHeight="20.100000000000001" customHeight="1" x14ac:dyDescent="0.3"/>
  <cols>
    <col min="1" max="1" width="4" style="90"/>
    <col min="2" max="2" width="3.90625" style="90" customWidth="1"/>
    <col min="3" max="7" width="9.81640625" style="90" customWidth="1"/>
    <col min="8" max="17" width="3.90625" style="90" customWidth="1"/>
    <col min="18" max="18" width="6" style="90" customWidth="1"/>
    <col min="19" max="21" width="3.90625" style="90" customWidth="1"/>
    <col min="22" max="29" width="4" style="90"/>
    <col min="30" max="30" width="7.1796875" style="90" customWidth="1"/>
    <col min="31" max="32" width="4" style="90"/>
    <col min="33" max="33" width="4.08984375" style="90" customWidth="1"/>
    <col min="34" max="34" width="3.81640625" style="90" customWidth="1"/>
    <col min="35" max="16384" width="4" style="90"/>
  </cols>
  <sheetData>
    <row r="1" spans="1:34" ht="33.6" customHeight="1" x14ac:dyDescent="0.3"/>
    <row r="2" spans="1:34" ht="18.899999999999999" customHeight="1" x14ac:dyDescent="0.3">
      <c r="E2" s="383" t="s">
        <v>263</v>
      </c>
      <c r="F2" s="383"/>
      <c r="G2" s="383"/>
      <c r="H2" s="383"/>
      <c r="I2" s="383"/>
      <c r="J2" s="383"/>
      <c r="K2" s="383"/>
      <c r="L2" s="383"/>
      <c r="M2" s="383"/>
      <c r="N2" s="383"/>
      <c r="O2" s="383"/>
      <c r="P2" s="383"/>
      <c r="Q2" s="383"/>
      <c r="R2" s="383"/>
      <c r="S2" s="383"/>
      <c r="T2" s="383"/>
      <c r="U2" s="383"/>
      <c r="V2" s="383"/>
      <c r="W2" s="383"/>
      <c r="X2" s="383"/>
      <c r="Z2" s="384" t="s">
        <v>28</v>
      </c>
      <c r="AA2" s="384"/>
      <c r="AB2" s="384"/>
      <c r="AC2" s="384"/>
      <c r="AD2" s="374" t="str">
        <f t="array" ref="AD2">IF('基本情報(必須)'!D19:E19="","",'基本情報(必須)'!D19:E19)</f>
        <v/>
      </c>
      <c r="AE2" s="374"/>
      <c r="AF2" s="374"/>
      <c r="AG2" s="374"/>
    </row>
    <row r="3" spans="1:34" ht="19.95" customHeight="1" x14ac:dyDescent="0.3">
      <c r="C3" s="92"/>
      <c r="D3" s="92"/>
      <c r="E3" s="383"/>
      <c r="F3" s="383"/>
      <c r="G3" s="383"/>
      <c r="H3" s="383"/>
      <c r="I3" s="383"/>
      <c r="J3" s="383"/>
      <c r="K3" s="383"/>
      <c r="L3" s="383"/>
      <c r="M3" s="383"/>
      <c r="N3" s="383"/>
      <c r="O3" s="383"/>
      <c r="P3" s="383"/>
      <c r="Q3" s="383"/>
      <c r="R3" s="383"/>
      <c r="S3" s="383"/>
      <c r="T3" s="383"/>
      <c r="U3" s="383"/>
      <c r="V3" s="383"/>
      <c r="W3" s="383"/>
      <c r="X3" s="383"/>
      <c r="Y3" s="92"/>
      <c r="Z3" s="92"/>
      <c r="AA3" s="92"/>
      <c r="AB3" s="92"/>
      <c r="AC3" s="92"/>
      <c r="AD3" s="385"/>
      <c r="AE3" s="385"/>
      <c r="AF3" s="385"/>
      <c r="AG3" s="385"/>
      <c r="AH3" s="93"/>
    </row>
    <row r="4" spans="1:34" ht="8.4" customHeight="1" x14ac:dyDescent="0.3">
      <c r="A4" s="93"/>
      <c r="B4" s="92"/>
      <c r="C4" s="92"/>
      <c r="D4" s="92"/>
      <c r="E4" s="92"/>
      <c r="F4" s="92"/>
      <c r="G4" s="92"/>
      <c r="H4" s="92"/>
      <c r="I4" s="92"/>
      <c r="J4" s="92"/>
      <c r="K4" s="92"/>
      <c r="L4" s="92"/>
      <c r="M4" s="92"/>
      <c r="N4" s="92"/>
      <c r="O4" s="92"/>
      <c r="P4" s="92"/>
      <c r="Q4" s="92"/>
      <c r="R4" s="92"/>
      <c r="S4" s="92"/>
      <c r="T4" s="92"/>
      <c r="U4" s="92"/>
      <c r="V4" s="92"/>
      <c r="W4" s="92"/>
      <c r="X4" s="92"/>
      <c r="Y4" s="92"/>
      <c r="Z4" s="92"/>
      <c r="AA4" s="92"/>
      <c r="AB4" s="92"/>
      <c r="AC4" s="92"/>
      <c r="AD4" s="92"/>
      <c r="AE4" s="92"/>
      <c r="AF4" s="92"/>
      <c r="AG4" s="92"/>
      <c r="AH4" s="93"/>
    </row>
    <row r="5" spans="1:34" ht="18.899999999999999" customHeight="1" x14ac:dyDescent="0.3">
      <c r="B5" s="375" t="s">
        <v>29</v>
      </c>
      <c r="C5" s="375"/>
      <c r="D5" s="375"/>
      <c r="E5" s="375"/>
      <c r="F5" s="375"/>
      <c r="G5" s="94"/>
      <c r="V5" s="377" t="s">
        <v>3</v>
      </c>
      <c r="W5" s="378"/>
      <c r="X5" s="378"/>
      <c r="Y5" s="95" t="s">
        <v>33</v>
      </c>
      <c r="Z5" s="381" t="str">
        <f t="array" ref="Z5">IF('基本情報(必須)'!$D$4:$E$4="","",'基本情報(必須)'!$D$4:$E$4)</f>
        <v>111-1111</v>
      </c>
      <c r="AA5" s="381"/>
      <c r="AB5" s="381"/>
      <c r="AC5" s="80"/>
      <c r="AD5" s="80"/>
      <c r="AE5" s="80"/>
      <c r="AF5" s="80"/>
      <c r="AG5" s="80"/>
      <c r="AH5" s="245"/>
    </row>
    <row r="6" spans="1:34" ht="18.899999999999999" customHeight="1" x14ac:dyDescent="0.2">
      <c r="B6" s="376"/>
      <c r="C6" s="376"/>
      <c r="D6" s="376"/>
      <c r="E6" s="376"/>
      <c r="F6" s="376"/>
      <c r="G6" s="382" t="s">
        <v>30</v>
      </c>
      <c r="H6" s="382"/>
      <c r="V6" s="379"/>
      <c r="W6" s="380"/>
      <c r="X6" s="380"/>
      <c r="Y6" s="349" t="str">
        <f t="array" ref="Y6">IF('基本情報(必須)'!$D$5:$E$5="","",'基本情報(必須)'!$D$5:$E$5)</f>
        <v>三重県鈴鹿市●●町●丁目●-●</v>
      </c>
      <c r="Z6" s="349"/>
      <c r="AA6" s="349"/>
      <c r="AB6" s="349"/>
      <c r="AC6" s="349"/>
      <c r="AD6" s="349"/>
      <c r="AE6" s="349"/>
      <c r="AF6" s="349"/>
      <c r="AG6" s="349"/>
      <c r="AH6" s="246"/>
    </row>
    <row r="7" spans="1:34" ht="18.899999999999999" customHeight="1" x14ac:dyDescent="0.3">
      <c r="V7" s="379"/>
      <c r="W7" s="380"/>
      <c r="X7" s="380"/>
      <c r="Y7" s="349" t="str">
        <f t="array" ref="Y7">IF('基本情報(必須)'!$D$6:$E$6="","",'基本情報(必須)'!$D$6:$E$6)</f>
        <v>鈴鹿ビル1階</v>
      </c>
      <c r="Z7" s="349"/>
      <c r="AA7" s="349"/>
      <c r="AB7" s="349"/>
      <c r="AC7" s="349"/>
      <c r="AD7" s="349"/>
      <c r="AE7" s="349"/>
      <c r="AF7" s="349"/>
      <c r="AG7" s="349"/>
      <c r="AH7" s="246"/>
    </row>
    <row r="8" spans="1:34" ht="18.899999999999999" customHeight="1" x14ac:dyDescent="0.3">
      <c r="V8" s="379" t="s">
        <v>31</v>
      </c>
      <c r="W8" s="380"/>
      <c r="X8" s="380"/>
      <c r="Y8" s="349" t="str">
        <f t="array" ref="Y8">IF('基本情報(必須)'!$D$3:$E$3="","",'基本情報(必須)'!$D$3:$E$3)</f>
        <v>株式会社●●</v>
      </c>
      <c r="Z8" s="349"/>
      <c r="AA8" s="349"/>
      <c r="AB8" s="349"/>
      <c r="AC8" s="349"/>
      <c r="AD8" s="349"/>
      <c r="AE8" s="349"/>
      <c r="AF8" s="349"/>
      <c r="AG8" s="349"/>
      <c r="AH8" s="246"/>
    </row>
    <row r="9" spans="1:34" ht="18.899999999999999" customHeight="1" x14ac:dyDescent="0.3">
      <c r="V9" s="379" t="s">
        <v>4</v>
      </c>
      <c r="W9" s="380"/>
      <c r="X9" s="380"/>
      <c r="Y9" s="349" t="str">
        <f t="array" ref="Y9">IF('基本情報(必須)'!$D$7:$E$7="","",'基本情報(必須)'!$D$7:$E$7)</f>
        <v>代表取締役　鈴鹿　一郎</v>
      </c>
      <c r="Z9" s="349"/>
      <c r="AA9" s="349"/>
      <c r="AB9" s="349"/>
      <c r="AC9" s="349"/>
      <c r="AD9" s="349"/>
      <c r="AE9" s="349"/>
      <c r="AF9" s="349"/>
      <c r="AG9" s="244"/>
      <c r="AH9" s="246"/>
    </row>
    <row r="10" spans="1:34" ht="18.899999999999999" customHeight="1" x14ac:dyDescent="0.3">
      <c r="V10" s="350" t="s">
        <v>32</v>
      </c>
      <c r="W10" s="351"/>
      <c r="X10" s="351"/>
      <c r="Y10" s="352" t="str">
        <f t="array" ref="Y10">IF('基本情報(必須)'!$D$8:$E$8="","",'基本情報(必須)'!$D$8:$E$8)</f>
        <v>T0000000000000</v>
      </c>
      <c r="Z10" s="352"/>
      <c r="AA10" s="352"/>
      <c r="AB10" s="352"/>
      <c r="AC10" s="352"/>
      <c r="AD10" s="352"/>
      <c r="AE10" s="352"/>
      <c r="AF10" s="352"/>
      <c r="AG10" s="352"/>
      <c r="AH10" s="247"/>
    </row>
    <row r="11" spans="1:34" ht="18.899999999999999" customHeight="1" x14ac:dyDescent="0.3">
      <c r="V11" s="353" t="s">
        <v>56</v>
      </c>
      <c r="W11" s="354"/>
      <c r="X11" s="355"/>
      <c r="Y11" s="361" t="str">
        <f t="array" ref="Y11">IF('基本情報(必須)'!$D$11:$E$11="","",'基本情報(必須)'!$D$11:$E$11)</f>
        <v>■■銀行</v>
      </c>
      <c r="Z11" s="362"/>
      <c r="AA11" s="362"/>
      <c r="AB11" s="363"/>
      <c r="AC11" s="388" t="s">
        <v>9</v>
      </c>
      <c r="AD11" s="389"/>
      <c r="AE11" s="361" t="str">
        <f t="array" ref="AE11">IF('基本情報(必須)'!$D$12:$E$12="","",'基本情報(必須)'!$D$12:$E$12)</f>
        <v>■■■支店</v>
      </c>
      <c r="AF11" s="362"/>
      <c r="AG11" s="362"/>
      <c r="AH11" s="363"/>
    </row>
    <row r="12" spans="1:34" ht="18.899999999999999" customHeight="1" x14ac:dyDescent="0.3">
      <c r="V12" s="353" t="s">
        <v>280</v>
      </c>
      <c r="W12" s="354"/>
      <c r="X12" s="355"/>
      <c r="Y12" s="358" t="str">
        <f t="array" ref="Y12">IF('基本情報(必須)'!D13:E13="","",'基本情報(必須)'!$D$13:$E$13)</f>
        <v>普通</v>
      </c>
      <c r="Z12" s="359"/>
      <c r="AA12" s="359"/>
      <c r="AB12" s="360"/>
      <c r="AC12" s="356" t="s">
        <v>281</v>
      </c>
      <c r="AD12" s="357"/>
      <c r="AE12" s="364">
        <f t="array" ref="AE12">IF('基本情報(必須)'!D14:E14="","",'基本情報(必須)'!D14:E14)</f>
        <v>1234567</v>
      </c>
      <c r="AF12" s="365"/>
      <c r="AG12" s="365"/>
      <c r="AH12" s="366"/>
    </row>
    <row r="13" spans="1:34" ht="20.100000000000001" customHeight="1" x14ac:dyDescent="0.3">
      <c r="B13" s="100"/>
      <c r="C13" s="100"/>
      <c r="D13" s="100"/>
      <c r="E13" s="100"/>
      <c r="F13" s="100"/>
      <c r="V13" s="353" t="s">
        <v>57</v>
      </c>
      <c r="W13" s="354"/>
      <c r="X13" s="355"/>
      <c r="Y13" s="367" t="str">
        <f t="array" ref="Y13">IF('基本情報(必須)'!$D$15:$E$15="","",'基本情報(必須)'!$D$15:$E$15)</f>
        <v>株式会社●●</v>
      </c>
      <c r="Z13" s="368"/>
      <c r="AA13" s="368"/>
      <c r="AB13" s="368"/>
      <c r="AC13" s="368"/>
      <c r="AD13" s="368"/>
      <c r="AE13" s="368"/>
      <c r="AF13" s="368"/>
      <c r="AG13" s="368"/>
      <c r="AH13" s="369"/>
    </row>
    <row r="14" spans="1:34" ht="20.100000000000001" customHeight="1" x14ac:dyDescent="0.3">
      <c r="B14" s="411"/>
      <c r="C14" s="411"/>
      <c r="D14" s="411"/>
      <c r="E14" s="411"/>
      <c r="F14" s="411"/>
      <c r="G14" s="412"/>
      <c r="H14" s="412"/>
      <c r="I14" s="412"/>
      <c r="J14" s="412"/>
      <c r="K14" s="412"/>
      <c r="L14" s="412"/>
      <c r="M14" s="412"/>
      <c r="N14" s="412"/>
      <c r="O14" s="91"/>
      <c r="V14" s="353" t="s">
        <v>86</v>
      </c>
      <c r="W14" s="354"/>
      <c r="X14" s="355"/>
      <c r="Y14" s="370" t="str">
        <f t="array" ref="Y14">IF('基本情報(必須)'!$D$16:$E$16="","",'基本情報(必須)'!$D$16:$E$16)</f>
        <v>ｶ)●●</v>
      </c>
      <c r="Z14" s="352"/>
      <c r="AA14" s="352"/>
      <c r="AB14" s="352"/>
      <c r="AC14" s="352"/>
      <c r="AD14" s="352"/>
      <c r="AE14" s="352"/>
      <c r="AF14" s="352"/>
      <c r="AG14" s="352"/>
      <c r="AH14" s="371"/>
    </row>
    <row r="15" spans="1:34" ht="6" customHeight="1" x14ac:dyDescent="0.3">
      <c r="B15" s="101"/>
      <c r="C15" s="101"/>
      <c r="D15" s="101"/>
      <c r="E15" s="101"/>
      <c r="F15" s="101"/>
      <c r="G15" s="91"/>
      <c r="H15" s="91"/>
      <c r="I15" s="91"/>
      <c r="J15" s="91"/>
      <c r="K15" s="91"/>
      <c r="L15" s="91"/>
      <c r="M15" s="91"/>
      <c r="N15" s="91"/>
      <c r="O15" s="91"/>
      <c r="V15" s="91"/>
      <c r="W15" s="91"/>
      <c r="X15" s="91"/>
      <c r="Y15" s="10"/>
      <c r="Z15" s="10"/>
      <c r="AA15" s="10"/>
      <c r="AB15" s="10"/>
      <c r="AC15" s="10"/>
      <c r="AD15" s="10"/>
      <c r="AE15" s="10"/>
      <c r="AF15" s="10"/>
      <c r="AG15" s="10"/>
    </row>
    <row r="16" spans="1:34" ht="37.950000000000003" customHeight="1" x14ac:dyDescent="0.3">
      <c r="B16" s="102" t="s">
        <v>87</v>
      </c>
      <c r="C16" s="386" t="s">
        <v>88</v>
      </c>
      <c r="D16" s="386"/>
      <c r="E16" s="386"/>
      <c r="F16" s="386"/>
      <c r="G16" s="386"/>
      <c r="H16" s="386"/>
      <c r="I16" s="347" t="s">
        <v>92</v>
      </c>
      <c r="J16" s="347"/>
      <c r="K16" s="347"/>
      <c r="L16" s="347"/>
      <c r="M16" s="347" t="s">
        <v>99</v>
      </c>
      <c r="N16" s="347"/>
      <c r="O16" s="347"/>
      <c r="P16" s="347"/>
      <c r="Q16" s="387" t="s">
        <v>94</v>
      </c>
      <c r="R16" s="387"/>
      <c r="S16" s="347" t="s">
        <v>103</v>
      </c>
      <c r="T16" s="347"/>
      <c r="U16" s="347"/>
      <c r="V16" s="347"/>
      <c r="W16" s="347" t="s">
        <v>100</v>
      </c>
      <c r="X16" s="347"/>
      <c r="Y16" s="347"/>
      <c r="Z16" s="347"/>
      <c r="AA16" s="347" t="s">
        <v>101</v>
      </c>
      <c r="AB16" s="347"/>
      <c r="AC16" s="347"/>
      <c r="AD16" s="347" t="s">
        <v>102</v>
      </c>
      <c r="AE16" s="347"/>
      <c r="AF16" s="347"/>
      <c r="AG16" s="348"/>
      <c r="AH16" s="248" t="s">
        <v>162</v>
      </c>
    </row>
    <row r="17" spans="2:34" ht="16.8" customHeight="1" x14ac:dyDescent="0.3">
      <c r="B17" s="468"/>
      <c r="C17" s="442"/>
      <c r="D17" s="442"/>
      <c r="E17" s="442"/>
      <c r="F17" s="442"/>
      <c r="G17" s="442"/>
      <c r="H17" s="442"/>
      <c r="I17" s="469"/>
      <c r="J17" s="470"/>
      <c r="K17" s="470"/>
      <c r="L17" s="471"/>
      <c r="M17" s="469"/>
      <c r="N17" s="470"/>
      <c r="O17" s="470"/>
      <c r="P17" s="471"/>
      <c r="Q17" s="472"/>
      <c r="R17" s="473"/>
      <c r="S17" s="474"/>
      <c r="T17" s="475"/>
      <c r="U17" s="475"/>
      <c r="V17" s="476"/>
      <c r="W17" s="477"/>
      <c r="X17" s="478"/>
      <c r="Y17" s="478"/>
      <c r="Z17" s="479"/>
      <c r="AA17" s="474"/>
      <c r="AB17" s="475"/>
      <c r="AC17" s="476"/>
      <c r="AD17" s="474"/>
      <c r="AE17" s="475"/>
      <c r="AF17" s="475"/>
      <c r="AG17" s="475"/>
      <c r="AH17" s="440"/>
    </row>
    <row r="18" spans="2:34" ht="16.8" customHeight="1" x14ac:dyDescent="0.3">
      <c r="B18" s="444"/>
      <c r="C18" s="442"/>
      <c r="D18" s="442"/>
      <c r="E18" s="442"/>
      <c r="F18" s="442"/>
      <c r="G18" s="442"/>
      <c r="H18" s="442"/>
      <c r="I18" s="449"/>
      <c r="J18" s="450"/>
      <c r="K18" s="450"/>
      <c r="L18" s="451"/>
      <c r="M18" s="449"/>
      <c r="N18" s="450"/>
      <c r="O18" s="450"/>
      <c r="P18" s="451"/>
      <c r="Q18" s="454"/>
      <c r="R18" s="455"/>
      <c r="S18" s="459"/>
      <c r="T18" s="460"/>
      <c r="U18" s="460"/>
      <c r="V18" s="461"/>
      <c r="W18" s="465"/>
      <c r="X18" s="466"/>
      <c r="Y18" s="466"/>
      <c r="Z18" s="467"/>
      <c r="AA18" s="459"/>
      <c r="AB18" s="460"/>
      <c r="AC18" s="461"/>
      <c r="AD18" s="459"/>
      <c r="AE18" s="460"/>
      <c r="AF18" s="460"/>
      <c r="AG18" s="460"/>
      <c r="AH18" s="441"/>
    </row>
    <row r="19" spans="2:34" ht="16.8" customHeight="1" x14ac:dyDescent="0.3">
      <c r="B19" s="443"/>
      <c r="C19" s="445"/>
      <c r="D19" s="445"/>
      <c r="E19" s="445"/>
      <c r="F19" s="445"/>
      <c r="G19" s="445"/>
      <c r="H19" s="445"/>
      <c r="I19" s="446"/>
      <c r="J19" s="447"/>
      <c r="K19" s="447"/>
      <c r="L19" s="448"/>
      <c r="M19" s="446"/>
      <c r="N19" s="447"/>
      <c r="O19" s="447"/>
      <c r="P19" s="448"/>
      <c r="Q19" s="452"/>
      <c r="R19" s="453"/>
      <c r="S19" s="456"/>
      <c r="T19" s="457"/>
      <c r="U19" s="457"/>
      <c r="V19" s="458"/>
      <c r="W19" s="462"/>
      <c r="X19" s="463"/>
      <c r="Y19" s="463"/>
      <c r="Z19" s="464"/>
      <c r="AA19" s="456"/>
      <c r="AB19" s="457"/>
      <c r="AC19" s="458"/>
      <c r="AD19" s="456"/>
      <c r="AE19" s="457"/>
      <c r="AF19" s="457"/>
      <c r="AG19" s="457"/>
      <c r="AH19" s="480"/>
    </row>
    <row r="20" spans="2:34" ht="16.8" customHeight="1" x14ac:dyDescent="0.3">
      <c r="B20" s="444"/>
      <c r="C20" s="481"/>
      <c r="D20" s="482"/>
      <c r="E20" s="482"/>
      <c r="F20" s="482"/>
      <c r="G20" s="482"/>
      <c r="H20" s="483"/>
      <c r="I20" s="449"/>
      <c r="J20" s="450"/>
      <c r="K20" s="450"/>
      <c r="L20" s="451"/>
      <c r="M20" s="449"/>
      <c r="N20" s="450"/>
      <c r="O20" s="450"/>
      <c r="P20" s="451"/>
      <c r="Q20" s="454"/>
      <c r="R20" s="455"/>
      <c r="S20" s="459"/>
      <c r="T20" s="460"/>
      <c r="U20" s="460"/>
      <c r="V20" s="461"/>
      <c r="W20" s="465"/>
      <c r="X20" s="466"/>
      <c r="Y20" s="466"/>
      <c r="Z20" s="467"/>
      <c r="AA20" s="459"/>
      <c r="AB20" s="460"/>
      <c r="AC20" s="461"/>
      <c r="AD20" s="459"/>
      <c r="AE20" s="460"/>
      <c r="AF20" s="460"/>
      <c r="AG20" s="460"/>
      <c r="AH20" s="441"/>
    </row>
    <row r="21" spans="2:34" ht="16.8" customHeight="1" x14ac:dyDescent="0.3">
      <c r="B21" s="443"/>
      <c r="C21" s="445"/>
      <c r="D21" s="445"/>
      <c r="E21" s="445"/>
      <c r="F21" s="445"/>
      <c r="G21" s="445"/>
      <c r="H21" s="445"/>
      <c r="I21" s="446"/>
      <c r="J21" s="447"/>
      <c r="K21" s="447"/>
      <c r="L21" s="448"/>
      <c r="M21" s="446"/>
      <c r="N21" s="447"/>
      <c r="O21" s="447"/>
      <c r="P21" s="448"/>
      <c r="Q21" s="452"/>
      <c r="R21" s="453"/>
      <c r="S21" s="456"/>
      <c r="T21" s="457"/>
      <c r="U21" s="457"/>
      <c r="V21" s="458"/>
      <c r="W21" s="462"/>
      <c r="X21" s="463"/>
      <c r="Y21" s="463"/>
      <c r="Z21" s="464"/>
      <c r="AA21" s="456"/>
      <c r="AB21" s="457"/>
      <c r="AC21" s="458"/>
      <c r="AD21" s="456"/>
      <c r="AE21" s="457"/>
      <c r="AF21" s="457"/>
      <c r="AG21" s="457"/>
      <c r="AH21" s="480"/>
    </row>
    <row r="22" spans="2:34" ht="16.8" customHeight="1" x14ac:dyDescent="0.3">
      <c r="B22" s="444"/>
      <c r="C22" s="481"/>
      <c r="D22" s="482"/>
      <c r="E22" s="482"/>
      <c r="F22" s="482"/>
      <c r="G22" s="482"/>
      <c r="H22" s="483"/>
      <c r="I22" s="449"/>
      <c r="J22" s="450"/>
      <c r="K22" s="450"/>
      <c r="L22" s="451"/>
      <c r="M22" s="449"/>
      <c r="N22" s="450"/>
      <c r="O22" s="450"/>
      <c r="P22" s="451"/>
      <c r="Q22" s="454"/>
      <c r="R22" s="455"/>
      <c r="S22" s="459"/>
      <c r="T22" s="460"/>
      <c r="U22" s="460"/>
      <c r="V22" s="461"/>
      <c r="W22" s="465"/>
      <c r="X22" s="466"/>
      <c r="Y22" s="466"/>
      <c r="Z22" s="467"/>
      <c r="AA22" s="459"/>
      <c r="AB22" s="460"/>
      <c r="AC22" s="461"/>
      <c r="AD22" s="459"/>
      <c r="AE22" s="460"/>
      <c r="AF22" s="460"/>
      <c r="AG22" s="460"/>
      <c r="AH22" s="441"/>
    </row>
    <row r="23" spans="2:34" ht="16.8" customHeight="1" x14ac:dyDescent="0.3">
      <c r="B23" s="443"/>
      <c r="C23" s="445"/>
      <c r="D23" s="445"/>
      <c r="E23" s="445"/>
      <c r="F23" s="445"/>
      <c r="G23" s="445"/>
      <c r="H23" s="445"/>
      <c r="I23" s="446"/>
      <c r="J23" s="447"/>
      <c r="K23" s="447"/>
      <c r="L23" s="448"/>
      <c r="M23" s="446"/>
      <c r="N23" s="447"/>
      <c r="O23" s="447"/>
      <c r="P23" s="448"/>
      <c r="Q23" s="452"/>
      <c r="R23" s="453"/>
      <c r="S23" s="456"/>
      <c r="T23" s="457"/>
      <c r="U23" s="457"/>
      <c r="V23" s="458"/>
      <c r="W23" s="462"/>
      <c r="X23" s="463"/>
      <c r="Y23" s="463"/>
      <c r="Z23" s="464"/>
      <c r="AA23" s="456"/>
      <c r="AB23" s="457"/>
      <c r="AC23" s="458"/>
      <c r="AD23" s="456"/>
      <c r="AE23" s="457"/>
      <c r="AF23" s="457"/>
      <c r="AG23" s="457"/>
      <c r="AH23" s="480"/>
    </row>
    <row r="24" spans="2:34" ht="16.8" customHeight="1" x14ac:dyDescent="0.3">
      <c r="B24" s="444"/>
      <c r="C24" s="481"/>
      <c r="D24" s="482"/>
      <c r="E24" s="482"/>
      <c r="F24" s="482"/>
      <c r="G24" s="482"/>
      <c r="H24" s="483"/>
      <c r="I24" s="449"/>
      <c r="J24" s="450"/>
      <c r="K24" s="450"/>
      <c r="L24" s="451"/>
      <c r="M24" s="449"/>
      <c r="N24" s="450"/>
      <c r="O24" s="450"/>
      <c r="P24" s="451"/>
      <c r="Q24" s="454"/>
      <c r="R24" s="455"/>
      <c r="S24" s="459"/>
      <c r="T24" s="460"/>
      <c r="U24" s="460"/>
      <c r="V24" s="461"/>
      <c r="W24" s="465"/>
      <c r="X24" s="466"/>
      <c r="Y24" s="466"/>
      <c r="Z24" s="467"/>
      <c r="AA24" s="459"/>
      <c r="AB24" s="460"/>
      <c r="AC24" s="461"/>
      <c r="AD24" s="459"/>
      <c r="AE24" s="460"/>
      <c r="AF24" s="460"/>
      <c r="AG24" s="460"/>
      <c r="AH24" s="441"/>
    </row>
    <row r="25" spans="2:34" ht="16.8" customHeight="1" x14ac:dyDescent="0.3">
      <c r="B25" s="443"/>
      <c r="C25" s="445"/>
      <c r="D25" s="445"/>
      <c r="E25" s="445"/>
      <c r="F25" s="445"/>
      <c r="G25" s="445"/>
      <c r="H25" s="445"/>
      <c r="I25" s="446"/>
      <c r="J25" s="447"/>
      <c r="K25" s="447"/>
      <c r="L25" s="448"/>
      <c r="M25" s="446"/>
      <c r="N25" s="447"/>
      <c r="O25" s="447"/>
      <c r="P25" s="448"/>
      <c r="Q25" s="452"/>
      <c r="R25" s="453"/>
      <c r="S25" s="456"/>
      <c r="T25" s="457"/>
      <c r="U25" s="457"/>
      <c r="V25" s="458"/>
      <c r="W25" s="462"/>
      <c r="X25" s="463"/>
      <c r="Y25" s="463"/>
      <c r="Z25" s="464"/>
      <c r="AA25" s="456"/>
      <c r="AB25" s="457"/>
      <c r="AC25" s="458"/>
      <c r="AD25" s="456"/>
      <c r="AE25" s="457"/>
      <c r="AF25" s="457"/>
      <c r="AG25" s="457"/>
      <c r="AH25" s="480"/>
    </row>
    <row r="26" spans="2:34" ht="16.8" customHeight="1" x14ac:dyDescent="0.3">
      <c r="B26" s="444"/>
      <c r="C26" s="481"/>
      <c r="D26" s="482"/>
      <c r="E26" s="482"/>
      <c r="F26" s="482"/>
      <c r="G26" s="482"/>
      <c r="H26" s="483"/>
      <c r="I26" s="449"/>
      <c r="J26" s="450"/>
      <c r="K26" s="450"/>
      <c r="L26" s="451"/>
      <c r="M26" s="449"/>
      <c r="N26" s="450"/>
      <c r="O26" s="450"/>
      <c r="P26" s="451"/>
      <c r="Q26" s="454"/>
      <c r="R26" s="455"/>
      <c r="S26" s="459"/>
      <c r="T26" s="460"/>
      <c r="U26" s="460"/>
      <c r="V26" s="461"/>
      <c r="W26" s="465"/>
      <c r="X26" s="466"/>
      <c r="Y26" s="466"/>
      <c r="Z26" s="467"/>
      <c r="AA26" s="459"/>
      <c r="AB26" s="460"/>
      <c r="AC26" s="461"/>
      <c r="AD26" s="459"/>
      <c r="AE26" s="460"/>
      <c r="AF26" s="460"/>
      <c r="AG26" s="460"/>
      <c r="AH26" s="441"/>
    </row>
    <row r="27" spans="2:34" ht="16.8" customHeight="1" x14ac:dyDescent="0.3">
      <c r="B27" s="443"/>
      <c r="C27" s="445"/>
      <c r="D27" s="445"/>
      <c r="E27" s="445"/>
      <c r="F27" s="445"/>
      <c r="G27" s="445"/>
      <c r="H27" s="445"/>
      <c r="I27" s="446"/>
      <c r="J27" s="447"/>
      <c r="K27" s="447"/>
      <c r="L27" s="448"/>
      <c r="M27" s="446"/>
      <c r="N27" s="447"/>
      <c r="O27" s="447"/>
      <c r="P27" s="448"/>
      <c r="Q27" s="452"/>
      <c r="R27" s="453"/>
      <c r="S27" s="456"/>
      <c r="T27" s="457"/>
      <c r="U27" s="457"/>
      <c r="V27" s="458"/>
      <c r="W27" s="462"/>
      <c r="X27" s="463"/>
      <c r="Y27" s="463"/>
      <c r="Z27" s="464"/>
      <c r="AA27" s="456"/>
      <c r="AB27" s="457"/>
      <c r="AC27" s="458"/>
      <c r="AD27" s="456"/>
      <c r="AE27" s="457"/>
      <c r="AF27" s="457"/>
      <c r="AG27" s="457"/>
      <c r="AH27" s="480"/>
    </row>
    <row r="28" spans="2:34" ht="16.8" customHeight="1" x14ac:dyDescent="0.3">
      <c r="B28" s="444"/>
      <c r="C28" s="481"/>
      <c r="D28" s="482"/>
      <c r="E28" s="482"/>
      <c r="F28" s="482"/>
      <c r="G28" s="482"/>
      <c r="H28" s="483"/>
      <c r="I28" s="449"/>
      <c r="J28" s="450"/>
      <c r="K28" s="450"/>
      <c r="L28" s="451"/>
      <c r="M28" s="449"/>
      <c r="N28" s="450"/>
      <c r="O28" s="450"/>
      <c r="P28" s="451"/>
      <c r="Q28" s="454"/>
      <c r="R28" s="455"/>
      <c r="S28" s="459"/>
      <c r="T28" s="460"/>
      <c r="U28" s="460"/>
      <c r="V28" s="461"/>
      <c r="W28" s="465"/>
      <c r="X28" s="466"/>
      <c r="Y28" s="466"/>
      <c r="Z28" s="467"/>
      <c r="AA28" s="459"/>
      <c r="AB28" s="460"/>
      <c r="AC28" s="461"/>
      <c r="AD28" s="459"/>
      <c r="AE28" s="460"/>
      <c r="AF28" s="460"/>
      <c r="AG28" s="460"/>
      <c r="AH28" s="441"/>
    </row>
    <row r="29" spans="2:34" ht="16.8" customHeight="1" x14ac:dyDescent="0.3">
      <c r="B29" s="443"/>
      <c r="C29" s="445"/>
      <c r="D29" s="445"/>
      <c r="E29" s="445"/>
      <c r="F29" s="445"/>
      <c r="G29" s="445"/>
      <c r="H29" s="445"/>
      <c r="I29" s="446"/>
      <c r="J29" s="447"/>
      <c r="K29" s="447"/>
      <c r="L29" s="448"/>
      <c r="M29" s="446"/>
      <c r="N29" s="447"/>
      <c r="O29" s="447"/>
      <c r="P29" s="448"/>
      <c r="Q29" s="452"/>
      <c r="R29" s="453"/>
      <c r="S29" s="456"/>
      <c r="T29" s="457"/>
      <c r="U29" s="457"/>
      <c r="V29" s="458"/>
      <c r="W29" s="462"/>
      <c r="X29" s="463"/>
      <c r="Y29" s="463"/>
      <c r="Z29" s="464"/>
      <c r="AA29" s="456"/>
      <c r="AB29" s="457"/>
      <c r="AC29" s="458"/>
      <c r="AD29" s="456"/>
      <c r="AE29" s="457"/>
      <c r="AF29" s="457"/>
      <c r="AG29" s="457"/>
      <c r="AH29" s="480"/>
    </row>
    <row r="30" spans="2:34" ht="16.8" customHeight="1" x14ac:dyDescent="0.3">
      <c r="B30" s="444"/>
      <c r="C30" s="481"/>
      <c r="D30" s="482"/>
      <c r="E30" s="482"/>
      <c r="F30" s="482"/>
      <c r="G30" s="482"/>
      <c r="H30" s="483"/>
      <c r="I30" s="449"/>
      <c r="J30" s="450"/>
      <c r="K30" s="450"/>
      <c r="L30" s="451"/>
      <c r="M30" s="449"/>
      <c r="N30" s="450"/>
      <c r="O30" s="450"/>
      <c r="P30" s="451"/>
      <c r="Q30" s="454"/>
      <c r="R30" s="455"/>
      <c r="S30" s="459"/>
      <c r="T30" s="460"/>
      <c r="U30" s="460"/>
      <c r="V30" s="461"/>
      <c r="W30" s="465"/>
      <c r="X30" s="466"/>
      <c r="Y30" s="466"/>
      <c r="Z30" s="467"/>
      <c r="AA30" s="459"/>
      <c r="AB30" s="460"/>
      <c r="AC30" s="461"/>
      <c r="AD30" s="459"/>
      <c r="AE30" s="460"/>
      <c r="AF30" s="460"/>
      <c r="AG30" s="460"/>
      <c r="AH30" s="441"/>
    </row>
    <row r="31" spans="2:34" ht="16.8" customHeight="1" x14ac:dyDescent="0.3">
      <c r="B31" s="443"/>
      <c r="C31" s="445"/>
      <c r="D31" s="445"/>
      <c r="E31" s="445"/>
      <c r="F31" s="445"/>
      <c r="G31" s="445"/>
      <c r="H31" s="445"/>
      <c r="I31" s="446"/>
      <c r="J31" s="447"/>
      <c r="K31" s="447"/>
      <c r="L31" s="448"/>
      <c r="M31" s="446"/>
      <c r="N31" s="447"/>
      <c r="O31" s="447"/>
      <c r="P31" s="448"/>
      <c r="Q31" s="452"/>
      <c r="R31" s="453"/>
      <c r="S31" s="456"/>
      <c r="T31" s="457"/>
      <c r="U31" s="457"/>
      <c r="V31" s="458"/>
      <c r="W31" s="462"/>
      <c r="X31" s="463"/>
      <c r="Y31" s="463"/>
      <c r="Z31" s="464"/>
      <c r="AA31" s="456"/>
      <c r="AB31" s="457"/>
      <c r="AC31" s="458"/>
      <c r="AD31" s="456"/>
      <c r="AE31" s="457"/>
      <c r="AF31" s="457"/>
      <c r="AG31" s="457"/>
      <c r="AH31" s="480"/>
    </row>
    <row r="32" spans="2:34" ht="16.8" customHeight="1" x14ac:dyDescent="0.3">
      <c r="B32" s="444"/>
      <c r="C32" s="481"/>
      <c r="D32" s="482"/>
      <c r="E32" s="482"/>
      <c r="F32" s="482"/>
      <c r="G32" s="482"/>
      <c r="H32" s="483"/>
      <c r="I32" s="449"/>
      <c r="J32" s="450"/>
      <c r="K32" s="450"/>
      <c r="L32" s="451"/>
      <c r="M32" s="449"/>
      <c r="N32" s="450"/>
      <c r="O32" s="450"/>
      <c r="P32" s="451"/>
      <c r="Q32" s="454"/>
      <c r="R32" s="455"/>
      <c r="S32" s="459"/>
      <c r="T32" s="460"/>
      <c r="U32" s="460"/>
      <c r="V32" s="461"/>
      <c r="W32" s="465"/>
      <c r="X32" s="466"/>
      <c r="Y32" s="466"/>
      <c r="Z32" s="467"/>
      <c r="AA32" s="459"/>
      <c r="AB32" s="460"/>
      <c r="AC32" s="461"/>
      <c r="AD32" s="459"/>
      <c r="AE32" s="460"/>
      <c r="AF32" s="460"/>
      <c r="AG32" s="460"/>
      <c r="AH32" s="441"/>
    </row>
    <row r="33" spans="2:34" ht="16.8" customHeight="1" x14ac:dyDescent="0.3">
      <c r="B33" s="443"/>
      <c r="C33" s="445"/>
      <c r="D33" s="445"/>
      <c r="E33" s="445"/>
      <c r="F33" s="445"/>
      <c r="G33" s="445"/>
      <c r="H33" s="445"/>
      <c r="I33" s="446"/>
      <c r="J33" s="447"/>
      <c r="K33" s="447"/>
      <c r="L33" s="448"/>
      <c r="M33" s="446"/>
      <c r="N33" s="447"/>
      <c r="O33" s="447"/>
      <c r="P33" s="448"/>
      <c r="Q33" s="452"/>
      <c r="R33" s="453"/>
      <c r="S33" s="456"/>
      <c r="T33" s="457"/>
      <c r="U33" s="457"/>
      <c r="V33" s="458"/>
      <c r="W33" s="462"/>
      <c r="X33" s="463"/>
      <c r="Y33" s="463"/>
      <c r="Z33" s="464"/>
      <c r="AA33" s="456"/>
      <c r="AB33" s="457"/>
      <c r="AC33" s="458"/>
      <c r="AD33" s="456"/>
      <c r="AE33" s="457"/>
      <c r="AF33" s="457"/>
      <c r="AG33" s="457"/>
      <c r="AH33" s="480"/>
    </row>
    <row r="34" spans="2:34" ht="16.8" customHeight="1" x14ac:dyDescent="0.3">
      <c r="B34" s="444"/>
      <c r="C34" s="481"/>
      <c r="D34" s="482"/>
      <c r="E34" s="482"/>
      <c r="F34" s="482"/>
      <c r="G34" s="482"/>
      <c r="H34" s="483"/>
      <c r="I34" s="449"/>
      <c r="J34" s="450"/>
      <c r="K34" s="450"/>
      <c r="L34" s="451"/>
      <c r="M34" s="449"/>
      <c r="N34" s="450"/>
      <c r="O34" s="450"/>
      <c r="P34" s="451"/>
      <c r="Q34" s="454"/>
      <c r="R34" s="455"/>
      <c r="S34" s="459"/>
      <c r="T34" s="460"/>
      <c r="U34" s="460"/>
      <c r="V34" s="461"/>
      <c r="W34" s="465"/>
      <c r="X34" s="466"/>
      <c r="Y34" s="466"/>
      <c r="Z34" s="467"/>
      <c r="AA34" s="459"/>
      <c r="AB34" s="460"/>
      <c r="AC34" s="461"/>
      <c r="AD34" s="459"/>
      <c r="AE34" s="460"/>
      <c r="AF34" s="460"/>
      <c r="AG34" s="460"/>
      <c r="AH34" s="441"/>
    </row>
    <row r="35" spans="2:34" ht="16.8" customHeight="1" x14ac:dyDescent="0.3">
      <c r="B35" s="443"/>
      <c r="C35" s="445"/>
      <c r="D35" s="445"/>
      <c r="E35" s="445"/>
      <c r="F35" s="445"/>
      <c r="G35" s="445"/>
      <c r="H35" s="445"/>
      <c r="I35" s="446"/>
      <c r="J35" s="447"/>
      <c r="K35" s="447"/>
      <c r="L35" s="448"/>
      <c r="M35" s="446"/>
      <c r="N35" s="447"/>
      <c r="O35" s="447"/>
      <c r="P35" s="448"/>
      <c r="Q35" s="452"/>
      <c r="R35" s="453"/>
      <c r="S35" s="456"/>
      <c r="T35" s="457"/>
      <c r="U35" s="457"/>
      <c r="V35" s="458"/>
      <c r="W35" s="462"/>
      <c r="X35" s="463"/>
      <c r="Y35" s="463"/>
      <c r="Z35" s="464"/>
      <c r="AA35" s="456"/>
      <c r="AB35" s="457"/>
      <c r="AC35" s="458"/>
      <c r="AD35" s="456"/>
      <c r="AE35" s="457"/>
      <c r="AF35" s="457"/>
      <c r="AG35" s="457"/>
      <c r="AH35" s="480"/>
    </row>
    <row r="36" spans="2:34" ht="16.8" customHeight="1" x14ac:dyDescent="0.3">
      <c r="B36" s="444"/>
      <c r="C36" s="481"/>
      <c r="D36" s="482"/>
      <c r="E36" s="482"/>
      <c r="F36" s="482"/>
      <c r="G36" s="482"/>
      <c r="H36" s="483"/>
      <c r="I36" s="449"/>
      <c r="J36" s="450"/>
      <c r="K36" s="450"/>
      <c r="L36" s="451"/>
      <c r="M36" s="449"/>
      <c r="N36" s="450"/>
      <c r="O36" s="450"/>
      <c r="P36" s="451"/>
      <c r="Q36" s="454"/>
      <c r="R36" s="455"/>
      <c r="S36" s="459"/>
      <c r="T36" s="460"/>
      <c r="U36" s="460"/>
      <c r="V36" s="461"/>
      <c r="W36" s="465"/>
      <c r="X36" s="466"/>
      <c r="Y36" s="466"/>
      <c r="Z36" s="467"/>
      <c r="AA36" s="459"/>
      <c r="AB36" s="460"/>
      <c r="AC36" s="461"/>
      <c r="AD36" s="459"/>
      <c r="AE36" s="460"/>
      <c r="AF36" s="460"/>
      <c r="AG36" s="460"/>
      <c r="AH36" s="484"/>
    </row>
    <row r="37" spans="2:34" ht="19.95" customHeight="1" x14ac:dyDescent="0.3">
      <c r="B37" s="428" t="s">
        <v>105</v>
      </c>
      <c r="C37" s="429"/>
      <c r="D37" s="429"/>
      <c r="E37" s="429"/>
      <c r="F37" s="429"/>
      <c r="G37" s="429"/>
      <c r="H37" s="429"/>
      <c r="I37" s="420" t="s">
        <v>270</v>
      </c>
      <c r="J37" s="421"/>
      <c r="K37" s="421"/>
      <c r="L37" s="421"/>
      <c r="M37" s="421"/>
      <c r="N37" s="421"/>
      <c r="O37" s="421"/>
      <c r="P37" s="421"/>
      <c r="Q37" s="421"/>
      <c r="R37" s="421"/>
      <c r="S37" s="421"/>
      <c r="T37" s="421"/>
      <c r="U37" s="421"/>
      <c r="V37" s="421"/>
      <c r="W37" s="421"/>
      <c r="X37" s="421"/>
      <c r="Y37" s="422"/>
      <c r="Z37" s="320" t="s">
        <v>106</v>
      </c>
      <c r="AA37" s="321"/>
      <c r="AB37" s="321"/>
      <c r="AC37" s="202" t="s">
        <v>265</v>
      </c>
      <c r="AD37" s="400" t="s">
        <v>272</v>
      </c>
      <c r="AE37" s="401"/>
      <c r="AF37" s="401"/>
      <c r="AG37" s="401"/>
      <c r="AH37" s="402"/>
    </row>
    <row r="38" spans="2:34" ht="19.95" customHeight="1" x14ac:dyDescent="0.3">
      <c r="B38" s="426" t="str">
        <f t="array" ref="B38">'基本情報(必須)'!D17</f>
        <v>非会員</v>
      </c>
      <c r="C38" s="427"/>
      <c r="D38" s="427"/>
      <c r="E38" s="427"/>
      <c r="F38" s="427"/>
      <c r="G38" s="427"/>
      <c r="H38" s="427"/>
      <c r="I38" s="423" t="s">
        <v>271</v>
      </c>
      <c r="J38" s="424"/>
      <c r="K38" s="424"/>
      <c r="L38" s="424"/>
      <c r="M38" s="424"/>
      <c r="N38" s="424"/>
      <c r="O38" s="424"/>
      <c r="P38" s="424"/>
      <c r="Q38" s="424"/>
      <c r="R38" s="424"/>
      <c r="S38" s="424"/>
      <c r="T38" s="424"/>
      <c r="U38" s="424"/>
      <c r="V38" s="424"/>
      <c r="W38" s="424"/>
      <c r="X38" s="424"/>
      <c r="Y38" s="424"/>
      <c r="Z38" s="318">
        <f>IF(B38=設定シート!Q4,設定シート!R4,設定シート!R5)</f>
        <v>3.0000000000000001E-3</v>
      </c>
      <c r="AA38" s="319"/>
      <c r="AB38" s="319"/>
      <c r="AC38" s="203"/>
      <c r="AD38" s="491">
        <f t="array" ref="AD38">IF('基本情報(必須)'!$D$17:$E$17="","",ROUNDDOWN(IF($AD$39*$Z$38&lt;設定シート!$R$11,設定シート!$R$11,$AD$39*$Z$38),0))</f>
        <v>0</v>
      </c>
      <c r="AE38" s="492"/>
      <c r="AF38" s="492"/>
      <c r="AG38" s="492"/>
      <c r="AH38" s="493"/>
    </row>
    <row r="39" spans="2:34" ht="28.2" customHeight="1" x14ac:dyDescent="0.3">
      <c r="B39" s="101"/>
      <c r="C39" s="425"/>
      <c r="D39" s="425"/>
      <c r="E39" s="425"/>
      <c r="F39" s="425"/>
      <c r="G39" s="425"/>
      <c r="H39" s="425"/>
      <c r="L39" s="104"/>
      <c r="M39" s="104"/>
      <c r="N39" s="104"/>
      <c r="O39" s="104"/>
      <c r="P39" s="104"/>
      <c r="Q39" s="12"/>
      <c r="R39" s="12"/>
      <c r="S39" s="13"/>
      <c r="T39" s="13"/>
      <c r="U39" s="13"/>
      <c r="V39" s="13"/>
      <c r="W39" s="14"/>
      <c r="X39" s="431" t="s">
        <v>275</v>
      </c>
      <c r="Y39" s="432"/>
      <c r="Z39" s="432"/>
      <c r="AA39" s="432"/>
      <c r="AB39" s="433"/>
      <c r="AC39" s="204" t="s">
        <v>266</v>
      </c>
      <c r="AD39" s="485">
        <f>SUMIF(AH17:AH36,"対象",AD17:AG36)</f>
        <v>0</v>
      </c>
      <c r="AE39" s="486"/>
      <c r="AF39" s="486"/>
      <c r="AG39" s="486"/>
      <c r="AH39" s="487"/>
    </row>
    <row r="40" spans="2:34" ht="28.2" customHeight="1" x14ac:dyDescent="0.3">
      <c r="B40" s="101"/>
      <c r="C40" s="103"/>
      <c r="D40" s="103"/>
      <c r="E40" s="103"/>
      <c r="F40" s="103"/>
      <c r="G40" s="103"/>
      <c r="H40" s="103"/>
      <c r="I40" s="430"/>
      <c r="J40" s="430"/>
      <c r="K40" s="430"/>
      <c r="L40" s="104"/>
      <c r="M40" s="104"/>
      <c r="N40" s="104"/>
      <c r="O40" s="104"/>
      <c r="P40" s="104"/>
      <c r="Q40" s="12"/>
      <c r="R40" s="12"/>
      <c r="S40" s="13"/>
      <c r="T40" s="13"/>
      <c r="U40" s="13"/>
      <c r="V40" s="13"/>
      <c r="W40" s="14"/>
      <c r="X40" s="434" t="s">
        <v>276</v>
      </c>
      <c r="Y40" s="435"/>
      <c r="Z40" s="435"/>
      <c r="AA40" s="435"/>
      <c r="AB40" s="436"/>
      <c r="AC40" s="205" t="s">
        <v>267</v>
      </c>
      <c r="AD40" s="488">
        <f>SUMIF(AH17:AH36,"対象外",AD17:AG36)</f>
        <v>0</v>
      </c>
      <c r="AE40" s="489"/>
      <c r="AF40" s="489"/>
      <c r="AG40" s="489"/>
      <c r="AH40" s="490"/>
    </row>
    <row r="41" spans="2:34" ht="28.2" customHeight="1" x14ac:dyDescent="0.3">
      <c r="B41" s="101"/>
      <c r="C41" s="103"/>
      <c r="D41" s="103"/>
      <c r="E41" s="103"/>
      <c r="F41" s="103"/>
      <c r="G41" s="103"/>
      <c r="H41" s="103"/>
      <c r="I41" s="105"/>
      <c r="J41" s="105"/>
      <c r="K41" s="105"/>
      <c r="L41" s="104"/>
      <c r="M41" s="104"/>
      <c r="N41" s="104"/>
      <c r="O41" s="104"/>
      <c r="P41" s="104"/>
      <c r="Q41" s="12"/>
      <c r="R41" s="12"/>
      <c r="S41" s="13"/>
      <c r="T41" s="13"/>
      <c r="U41" s="13"/>
      <c r="V41" s="13"/>
      <c r="W41" s="14"/>
      <c r="X41" s="434" t="s">
        <v>274</v>
      </c>
      <c r="Y41" s="435"/>
      <c r="Z41" s="435"/>
      <c r="AA41" s="435"/>
      <c r="AB41" s="436"/>
      <c r="AC41" s="205" t="s">
        <v>268</v>
      </c>
      <c r="AD41" s="494"/>
      <c r="AE41" s="495"/>
      <c r="AF41" s="495"/>
      <c r="AG41" s="495"/>
      <c r="AH41" s="496"/>
    </row>
    <row r="42" spans="2:34" ht="28.2" customHeight="1" thickBot="1" x14ac:dyDescent="0.35">
      <c r="B42" s="101"/>
      <c r="C42" s="103"/>
      <c r="D42" s="103"/>
      <c r="E42" s="103"/>
      <c r="F42" s="103"/>
      <c r="G42" s="103"/>
      <c r="H42" s="103"/>
      <c r="I42" s="105"/>
      <c r="J42" s="105"/>
      <c r="K42" s="105"/>
      <c r="L42" s="104"/>
      <c r="M42" s="104"/>
      <c r="N42" s="104"/>
      <c r="O42" s="104"/>
      <c r="P42" s="104"/>
      <c r="Q42" s="12"/>
      <c r="R42" s="12"/>
      <c r="S42" s="13"/>
      <c r="T42" s="13"/>
      <c r="U42" s="13"/>
      <c r="V42" s="13"/>
      <c r="W42" s="14"/>
      <c r="X42" s="434" t="s">
        <v>277</v>
      </c>
      <c r="Y42" s="435"/>
      <c r="Z42" s="435"/>
      <c r="AA42" s="435"/>
      <c r="AB42" s="436"/>
      <c r="AC42" s="205" t="s">
        <v>269</v>
      </c>
      <c r="AD42" s="497">
        <f>AD38</f>
        <v>0</v>
      </c>
      <c r="AE42" s="498"/>
      <c r="AF42" s="498"/>
      <c r="AG42" s="498"/>
      <c r="AH42" s="499"/>
    </row>
    <row r="43" spans="2:34" ht="28.2" customHeight="1" thickBot="1" x14ac:dyDescent="0.35">
      <c r="B43" s="101"/>
      <c r="C43" s="103"/>
      <c r="D43" s="103"/>
      <c r="E43" s="103"/>
      <c r="F43" s="103"/>
      <c r="G43" s="103"/>
      <c r="H43" s="103"/>
      <c r="I43" s="104"/>
      <c r="J43" s="104"/>
      <c r="K43" s="104"/>
      <c r="L43" s="104"/>
      <c r="M43" s="104"/>
      <c r="N43" s="104"/>
      <c r="O43" s="104"/>
      <c r="P43" s="104"/>
      <c r="Q43" s="12"/>
      <c r="R43" s="12"/>
      <c r="S43" s="13"/>
      <c r="T43" s="13"/>
      <c r="U43" s="13"/>
      <c r="V43" s="13"/>
      <c r="W43" s="14"/>
      <c r="X43" s="437" t="s">
        <v>273</v>
      </c>
      <c r="Y43" s="438"/>
      <c r="Z43" s="438"/>
      <c r="AA43" s="438"/>
      <c r="AB43" s="439"/>
      <c r="AC43" s="206"/>
      <c r="AD43" s="500">
        <f>SUM(AD39:AD41)-AD42</f>
        <v>0</v>
      </c>
      <c r="AE43" s="501"/>
      <c r="AF43" s="501"/>
      <c r="AG43" s="501"/>
      <c r="AH43" s="502"/>
    </row>
    <row r="44" spans="2:34" ht="20.100000000000001" customHeight="1" thickBot="1" x14ac:dyDescent="0.35">
      <c r="B44" s="106"/>
      <c r="C44" s="106"/>
      <c r="D44" s="106"/>
      <c r="E44" s="106"/>
      <c r="F44" s="106"/>
      <c r="G44" s="91"/>
      <c r="H44" s="91"/>
      <c r="I44" s="91"/>
      <c r="J44" s="91"/>
      <c r="K44" s="91"/>
      <c r="L44" s="91"/>
      <c r="M44" s="91"/>
      <c r="N44" s="91"/>
      <c r="O44" s="91"/>
      <c r="Z44" s="410"/>
      <c r="AA44" s="410"/>
      <c r="AB44" s="410"/>
      <c r="AC44" s="410"/>
      <c r="AD44" s="390"/>
      <c r="AE44" s="390"/>
      <c r="AF44" s="390"/>
      <c r="AG44" s="390"/>
      <c r="AH44" s="390"/>
    </row>
    <row r="45" spans="2:34" ht="20.100000000000001" customHeight="1" thickTop="1" x14ac:dyDescent="0.3">
      <c r="J45" s="107"/>
      <c r="K45" s="107"/>
      <c r="L45" s="107"/>
      <c r="M45" s="107"/>
      <c r="N45" s="107"/>
      <c r="O45" s="107"/>
      <c r="P45" s="107"/>
      <c r="Q45" s="107"/>
      <c r="R45" s="107"/>
      <c r="S45" s="107"/>
      <c r="T45" s="107"/>
      <c r="U45" s="107"/>
      <c r="V45" s="107"/>
      <c r="W45" s="107"/>
      <c r="X45" s="107"/>
      <c r="Z45" s="410"/>
      <c r="AA45" s="410"/>
      <c r="AB45" s="410"/>
      <c r="AC45" s="410"/>
    </row>
    <row r="46" spans="2:34" ht="20.100000000000001" customHeight="1" x14ac:dyDescent="0.3">
      <c r="J46" s="108"/>
      <c r="K46" s="108"/>
      <c r="L46" s="108"/>
      <c r="M46" s="108"/>
      <c r="N46" s="108"/>
      <c r="O46" s="108"/>
      <c r="P46" s="108"/>
      <c r="Q46" s="108"/>
      <c r="R46" s="108"/>
      <c r="S46" s="108"/>
      <c r="T46" s="108"/>
      <c r="U46" s="108"/>
      <c r="V46" s="108"/>
      <c r="W46" s="108"/>
      <c r="X46" s="108"/>
      <c r="Z46" s="410"/>
      <c r="AA46" s="410"/>
      <c r="AB46" s="410"/>
      <c r="AC46" s="410"/>
      <c r="AD46" s="390"/>
      <c r="AE46" s="390"/>
      <c r="AF46" s="390"/>
      <c r="AG46" s="390"/>
      <c r="AH46" s="390"/>
    </row>
    <row r="47" spans="2:34" ht="20.100000000000001" customHeight="1" x14ac:dyDescent="0.3">
      <c r="J47" s="108"/>
      <c r="K47" s="108"/>
      <c r="L47" s="108"/>
      <c r="M47" s="108"/>
      <c r="N47" s="108"/>
      <c r="O47" s="108"/>
      <c r="P47" s="108"/>
      <c r="Q47" s="108"/>
      <c r="R47" s="108"/>
      <c r="S47" s="108"/>
      <c r="T47" s="108"/>
      <c r="U47" s="108"/>
      <c r="V47" s="108"/>
      <c r="W47" s="108"/>
      <c r="X47" s="108"/>
      <c r="Z47" s="410"/>
      <c r="AA47" s="410"/>
      <c r="AB47" s="410"/>
      <c r="AC47" s="410"/>
    </row>
    <row r="48" spans="2:34" ht="20.100000000000001" customHeight="1" x14ac:dyDescent="0.3">
      <c r="Z48" s="410"/>
      <c r="AA48" s="410"/>
      <c r="AB48" s="410"/>
      <c r="AC48" s="410"/>
    </row>
  </sheetData>
  <sheetProtection algorithmName="SHA-512" hashValue="lHbQLr6l7x/dXVHGlOEOF2M8G+R6jM0/qIkfgJrOJgnNEh+5lXmXKXaHsOkTm5HNYsBm8OM+dA3gn8/15+JphA==" saltValue="gqNfD1j7M3uF/goQw9GMVg==" spinCount="100000" sheet="1" formatCells="0" formatColumns="0" formatRows="0" selectLockedCells="1" sort="0" autoFilter="0"/>
  <mergeCells count="175">
    <mergeCell ref="Z48:AC48"/>
    <mergeCell ref="Z44:AC44"/>
    <mergeCell ref="AD44:AH44"/>
    <mergeCell ref="Z45:AC45"/>
    <mergeCell ref="Z46:AC46"/>
    <mergeCell ref="AD46:AH46"/>
    <mergeCell ref="Z47:AC47"/>
    <mergeCell ref="AD41:AH41"/>
    <mergeCell ref="AD42:AH42"/>
    <mergeCell ref="AD43:AH43"/>
    <mergeCell ref="X41:AB41"/>
    <mergeCell ref="X42:AB42"/>
    <mergeCell ref="X43:AB43"/>
    <mergeCell ref="C39:H39"/>
    <mergeCell ref="AD39:AH39"/>
    <mergeCell ref="I40:K40"/>
    <mergeCell ref="AD40:AH40"/>
    <mergeCell ref="B37:H37"/>
    <mergeCell ref="I37:Y37"/>
    <mergeCell ref="AD37:AH37"/>
    <mergeCell ref="B38:H38"/>
    <mergeCell ref="I38:Y38"/>
    <mergeCell ref="AD38:AH38"/>
    <mergeCell ref="Z37:AB37"/>
    <mergeCell ref="Z38:AB38"/>
    <mergeCell ref="X39:AB39"/>
    <mergeCell ref="X40:AB40"/>
    <mergeCell ref="S35:V36"/>
    <mergeCell ref="W35:Z36"/>
    <mergeCell ref="AA35:AC36"/>
    <mergeCell ref="AD35:AG36"/>
    <mergeCell ref="AH35:AH36"/>
    <mergeCell ref="C36:H36"/>
    <mergeCell ref="W33:Z34"/>
    <mergeCell ref="AA33:AC34"/>
    <mergeCell ref="AD33:AG34"/>
    <mergeCell ref="AH33:AH34"/>
    <mergeCell ref="C34:H34"/>
    <mergeCell ref="S33:V34"/>
    <mergeCell ref="B35:B36"/>
    <mergeCell ref="C35:H35"/>
    <mergeCell ref="I35:L36"/>
    <mergeCell ref="M35:P36"/>
    <mergeCell ref="Q35:R36"/>
    <mergeCell ref="B33:B34"/>
    <mergeCell ref="C33:H33"/>
    <mergeCell ref="I33:L34"/>
    <mergeCell ref="M33:P34"/>
    <mergeCell ref="Q33:R34"/>
    <mergeCell ref="S31:V32"/>
    <mergeCell ref="W31:Z32"/>
    <mergeCell ref="AA31:AC32"/>
    <mergeCell ref="AD31:AG32"/>
    <mergeCell ref="AH31:AH32"/>
    <mergeCell ref="C32:H32"/>
    <mergeCell ref="W29:Z30"/>
    <mergeCell ref="AA29:AC30"/>
    <mergeCell ref="AD29:AG30"/>
    <mergeCell ref="AH29:AH30"/>
    <mergeCell ref="C30:H30"/>
    <mergeCell ref="S29:V30"/>
    <mergeCell ref="B31:B32"/>
    <mergeCell ref="C31:H31"/>
    <mergeCell ref="I31:L32"/>
    <mergeCell ref="M31:P32"/>
    <mergeCell ref="Q31:R32"/>
    <mergeCell ref="B29:B30"/>
    <mergeCell ref="C29:H29"/>
    <mergeCell ref="I29:L30"/>
    <mergeCell ref="M29:P30"/>
    <mergeCell ref="Q29:R30"/>
    <mergeCell ref="AH21:AH22"/>
    <mergeCell ref="C22:H22"/>
    <mergeCell ref="B27:B28"/>
    <mergeCell ref="C27:H27"/>
    <mergeCell ref="I27:L28"/>
    <mergeCell ref="M27:P28"/>
    <mergeCell ref="Q27:R28"/>
    <mergeCell ref="B25:B26"/>
    <mergeCell ref="C25:H25"/>
    <mergeCell ref="I25:L26"/>
    <mergeCell ref="M25:P26"/>
    <mergeCell ref="Q25:R26"/>
    <mergeCell ref="S27:V28"/>
    <mergeCell ref="W27:Z28"/>
    <mergeCell ref="AA27:AC28"/>
    <mergeCell ref="AD27:AG28"/>
    <mergeCell ref="AH27:AH28"/>
    <mergeCell ref="C28:H28"/>
    <mergeCell ref="W25:Z26"/>
    <mergeCell ref="AA25:AC26"/>
    <mergeCell ref="AD25:AG26"/>
    <mergeCell ref="AH25:AH26"/>
    <mergeCell ref="C26:H26"/>
    <mergeCell ref="S25:V26"/>
    <mergeCell ref="B23:B24"/>
    <mergeCell ref="C23:H23"/>
    <mergeCell ref="I23:L24"/>
    <mergeCell ref="M23:P24"/>
    <mergeCell ref="Q23:R24"/>
    <mergeCell ref="AA19:AC20"/>
    <mergeCell ref="AD19:AG20"/>
    <mergeCell ref="AH19:AH20"/>
    <mergeCell ref="C20:H20"/>
    <mergeCell ref="B21:B22"/>
    <mergeCell ref="C21:H21"/>
    <mergeCell ref="I21:L22"/>
    <mergeCell ref="M21:P22"/>
    <mergeCell ref="Q21:R22"/>
    <mergeCell ref="S21:V22"/>
    <mergeCell ref="S23:V24"/>
    <mergeCell ref="W23:Z24"/>
    <mergeCell ref="AA23:AC24"/>
    <mergeCell ref="AD23:AG24"/>
    <mergeCell ref="AH23:AH24"/>
    <mergeCell ref="C24:H24"/>
    <mergeCell ref="W21:Z22"/>
    <mergeCell ref="AA21:AC22"/>
    <mergeCell ref="AD21:AG22"/>
    <mergeCell ref="AH17:AH18"/>
    <mergeCell ref="C18:H18"/>
    <mergeCell ref="B19:B20"/>
    <mergeCell ref="C19:H19"/>
    <mergeCell ref="I19:L20"/>
    <mergeCell ref="M19:P20"/>
    <mergeCell ref="Q19:R20"/>
    <mergeCell ref="S19:V20"/>
    <mergeCell ref="W19:Z20"/>
    <mergeCell ref="B17:B18"/>
    <mergeCell ref="C17:H17"/>
    <mergeCell ref="I17:L18"/>
    <mergeCell ref="M17:P18"/>
    <mergeCell ref="Q17:R18"/>
    <mergeCell ref="S17:V18"/>
    <mergeCell ref="W17:Z18"/>
    <mergeCell ref="AA17:AC18"/>
    <mergeCell ref="AD17:AG18"/>
    <mergeCell ref="B14:F14"/>
    <mergeCell ref="G14:N14"/>
    <mergeCell ref="V14:X14"/>
    <mergeCell ref="C16:H16"/>
    <mergeCell ref="I16:L16"/>
    <mergeCell ref="M16:P16"/>
    <mergeCell ref="Q16:R16"/>
    <mergeCell ref="S16:V16"/>
    <mergeCell ref="W16:Z16"/>
    <mergeCell ref="AA16:AC16"/>
    <mergeCell ref="AD16:AG16"/>
    <mergeCell ref="Y14:AH14"/>
    <mergeCell ref="V11:X11"/>
    <mergeCell ref="Y11:AB11"/>
    <mergeCell ref="AC11:AD11"/>
    <mergeCell ref="V13:X13"/>
    <mergeCell ref="V8:X8"/>
    <mergeCell ref="Y8:AG8"/>
    <mergeCell ref="V9:X9"/>
    <mergeCell ref="Y9:AF9"/>
    <mergeCell ref="V10:X10"/>
    <mergeCell ref="Y10:AG10"/>
    <mergeCell ref="V12:X12"/>
    <mergeCell ref="Y12:AB12"/>
    <mergeCell ref="AC12:AD12"/>
    <mergeCell ref="AE11:AH11"/>
    <mergeCell ref="AE12:AH12"/>
    <mergeCell ref="Y13:AH13"/>
    <mergeCell ref="E2:X3"/>
    <mergeCell ref="Z2:AC2"/>
    <mergeCell ref="AD2:AG2"/>
    <mergeCell ref="AD3:AG3"/>
    <mergeCell ref="B5:F6"/>
    <mergeCell ref="V5:X7"/>
    <mergeCell ref="Z5:AB5"/>
    <mergeCell ref="G6:H6"/>
    <mergeCell ref="Y6:AG6"/>
    <mergeCell ref="Y7:AG7"/>
  </mergeCells>
  <phoneticPr fontId="1"/>
  <dataValidations count="1">
    <dataValidation type="list" allowBlank="1" showInputMessage="1" showErrorMessage="1" sqref="AH17:AH36" xr:uid="{42E5EA96-465C-4226-9F77-53E7246D6416}">
      <formula1>"対象,対象外"</formula1>
    </dataValidation>
  </dataValidations>
  <printOptions horizontalCentered="1"/>
  <pageMargins left="0.51181102362204722" right="0.51181102362204722" top="0.55118110236220474" bottom="0.55118110236220474" header="0.31496062992125984" footer="0.31496062992125984"/>
  <pageSetup paperSize="9" scale="61" orientation="landscape" blackAndWhite="1" r:id="rId1"/>
  <headerFooter>
    <oddHeader>&amp;R手入力用</odd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835961-F576-4FAA-B288-E94525429432}">
  <sheetPr codeName="Sheet5">
    <tabColor rgb="FFFFFF00"/>
    <pageSetUpPr fitToPage="1"/>
  </sheetPr>
  <dimension ref="A2:U41"/>
  <sheetViews>
    <sheetView topLeftCell="E1" zoomScale="115" zoomScaleNormal="115" workbookViewId="0">
      <selection activeCell="E1" sqref="E1"/>
    </sheetView>
  </sheetViews>
  <sheetFormatPr defaultRowHeight="15" x14ac:dyDescent="0.3"/>
  <cols>
    <col min="1" max="1" width="4.54296875" customWidth="1"/>
    <col min="2" max="2" width="6.453125" customWidth="1"/>
    <col min="3" max="3" width="42.453125" customWidth="1"/>
    <col min="4" max="4" width="32.90625" customWidth="1"/>
    <col min="5" max="5" width="24.81640625" customWidth="1"/>
    <col min="6" max="7" width="12.453125" style="15" customWidth="1"/>
    <col min="8" max="8" width="8.54296875" style="16" customWidth="1"/>
    <col min="9" max="13" width="12.453125" style="15" customWidth="1"/>
    <col min="14" max="14" width="4.453125" style="15" customWidth="1"/>
    <col min="15" max="15" width="45" style="15" bestFit="1" customWidth="1"/>
    <col min="16" max="16" width="3.90625" customWidth="1"/>
    <col min="17" max="17" width="14.1796875" customWidth="1"/>
    <col min="18" max="18" width="12.90625" customWidth="1"/>
    <col min="19" max="19" width="8.81640625" customWidth="1"/>
  </cols>
  <sheetData>
    <row r="2" spans="1:20" x14ac:dyDescent="0.3">
      <c r="B2" t="s">
        <v>98</v>
      </c>
      <c r="O2" s="173" t="s">
        <v>234</v>
      </c>
    </row>
    <row r="3" spans="1:20" s="1" customFormat="1" x14ac:dyDescent="0.3">
      <c r="A3" s="74" t="s">
        <v>168</v>
      </c>
      <c r="B3" s="24" t="s">
        <v>91</v>
      </c>
      <c r="C3" s="24" t="s">
        <v>89</v>
      </c>
      <c r="D3" s="24" t="s">
        <v>123</v>
      </c>
      <c r="E3" s="24" t="s">
        <v>124</v>
      </c>
      <c r="F3" s="25" t="s">
        <v>93</v>
      </c>
      <c r="G3" s="25" t="s">
        <v>167</v>
      </c>
      <c r="H3" s="26" t="s">
        <v>94</v>
      </c>
      <c r="I3" s="25" t="s">
        <v>95</v>
      </c>
      <c r="J3" s="25" t="s">
        <v>96</v>
      </c>
      <c r="K3" s="25" t="s">
        <v>90</v>
      </c>
      <c r="L3" s="27" t="s">
        <v>97</v>
      </c>
      <c r="M3" s="155" t="s">
        <v>162</v>
      </c>
      <c r="O3" s="11" t="s">
        <v>204</v>
      </c>
      <c r="Q3" s="19" t="s">
        <v>108</v>
      </c>
      <c r="R3" s="11">
        <f>IF(L32="",0,IF(L32&gt;0,IF(R8&gt;0,1000,0),0))</f>
        <v>0</v>
      </c>
      <c r="S3" t="s">
        <v>261</v>
      </c>
    </row>
    <row r="4" spans="1:20" x14ac:dyDescent="0.3">
      <c r="A4" s="75" t="str">
        <f>IF($B4="","",VALUE($B4))</f>
        <v/>
      </c>
      <c r="B4" s="29" t="str">
        <f>IF(COUNTIF('基本情報(必須)'!$H$24:$H$38,$C4),"1","")</f>
        <v/>
      </c>
      <c r="C4" s="29" t="s">
        <v>203</v>
      </c>
      <c r="D4" s="29" t="str">
        <f t="array" ref="D4">IF($B4="","",'①請求書（指定様式_請負）1'!$G$17:$Z$17)</f>
        <v/>
      </c>
      <c r="E4" s="29" t="str">
        <f t="array" ref="E4">IF($B4="","",'①請求書（指定様式_請負）1'!$G$18)</f>
        <v/>
      </c>
      <c r="F4" s="50" t="str">
        <f t="array" ref="F4">IF($B4="","",'①請求書（指定様式_請負）1'!$G$19:$K$19)</f>
        <v/>
      </c>
      <c r="G4" s="50" t="str">
        <f t="array" ref="G4">IF($B4="","",'①請求書（指定様式_請負）1'!$G$22:$K$22)</f>
        <v/>
      </c>
      <c r="H4" s="52" t="str">
        <f t="array" ref="H4">IF($B4="","",'①請求書（指定様式_請負）1'!$G$24:$K$24)</f>
        <v/>
      </c>
      <c r="I4" s="50" t="str">
        <f t="array" ref="I4">IF($B4="","",'①請求書（指定様式_請負）1'!$L$22:$P$22)</f>
        <v/>
      </c>
      <c r="J4" s="50" t="str">
        <f t="array" ref="J4">IF($B4="","",'①請求書（指定様式_請負）1'!$Q$22:$U$22)</f>
        <v/>
      </c>
      <c r="K4" s="50" t="str">
        <f t="array" ref="K4">IF($B4="","",'①請求書（指定様式_請負）1'!$Q$23:$U$23)</f>
        <v/>
      </c>
      <c r="L4" s="53" t="str">
        <f t="array" ref="L4">IF($B4="","",'①請求書（指定様式_請負）1'!$Q$25:$U$25)</f>
        <v/>
      </c>
      <c r="M4" s="156" t="str">
        <f t="array" ref="M4">IF($B4="","",'①請求書（指定様式_請負）1'!$G$13:$H$13)</f>
        <v/>
      </c>
      <c r="N4" s="72"/>
      <c r="O4" s="11" t="s">
        <v>235</v>
      </c>
      <c r="Q4" s="19" t="s">
        <v>109</v>
      </c>
      <c r="R4" s="20">
        <v>2E-3</v>
      </c>
      <c r="T4" s="1"/>
    </row>
    <row r="5" spans="1:20" ht="15.6" thickBot="1" x14ac:dyDescent="0.35">
      <c r="A5" s="75" t="str">
        <f t="shared" ref="A5:A15" si="0">IF($B5="","",VALUE($B5))</f>
        <v/>
      </c>
      <c r="B5" s="29" t="str">
        <f>IF(COUNTIF('基本情報(必須)'!$H$24:$H$38,$C5),"2","")</f>
        <v/>
      </c>
      <c r="C5" s="29" t="s">
        <v>205</v>
      </c>
      <c r="D5" s="29" t="str">
        <f t="array" ref="D5">IF($B5="","",'①請求書（指定様式_請負）2'!$G$17:$Z$17)</f>
        <v/>
      </c>
      <c r="E5" s="29" t="str">
        <f t="array" ref="E5">IF($B5="","",'①請求書（指定様式_請負）2'!$G$18)</f>
        <v/>
      </c>
      <c r="F5" s="50" t="str">
        <f t="array" ref="F5">IF($B5="","",'①請求書（指定様式_請負）2'!$G$19:$K$19)</f>
        <v/>
      </c>
      <c r="G5" s="50" t="str">
        <f t="array" ref="G5">IF($B5="","",'①請求書（指定様式_請負）2'!$G$22:$K$22)</f>
        <v/>
      </c>
      <c r="H5" s="52" t="str">
        <f t="array" ref="H5">IF($B5="","",'①請求書（指定様式_請負）2'!$G$24:$K$24)</f>
        <v/>
      </c>
      <c r="I5" s="50" t="str">
        <f t="array" ref="I5">IF($B5="","",'①請求書（指定様式_請負）2'!$L$22:$P$22)</f>
        <v/>
      </c>
      <c r="J5" s="50" t="str">
        <f t="array" ref="J5">IF($B5="","",'①請求書（指定様式_請負）2'!$Q$22:$U$22)</f>
        <v/>
      </c>
      <c r="K5" s="50" t="str">
        <f t="array" ref="K5">IF($B5="","",'①請求書（指定様式_請負）2'!$Q$23:$U$23)</f>
        <v/>
      </c>
      <c r="L5" s="53" t="str">
        <f t="array" ref="L5">IF($B5="","",'①請求書（指定様式_請負）2'!$Q$25:$U$25)</f>
        <v/>
      </c>
      <c r="M5" s="156" t="str">
        <f t="array" ref="M5">IF($B5="","",'①請求書（指定様式_請負）2'!$G$13:$H$13)</f>
        <v/>
      </c>
      <c r="N5" s="72"/>
      <c r="O5" s="11" t="s">
        <v>251</v>
      </c>
      <c r="Q5" s="19" t="s">
        <v>110</v>
      </c>
      <c r="R5" s="23">
        <v>3.0000000000000001E-3</v>
      </c>
    </row>
    <row r="6" spans="1:20" x14ac:dyDescent="0.3">
      <c r="A6" s="75" t="str">
        <f t="shared" si="0"/>
        <v/>
      </c>
      <c r="B6" s="29" t="str">
        <f>IF(COUNTIF('基本情報(必須)'!$H$24:$H$38,$C6),"3","")</f>
        <v/>
      </c>
      <c r="C6" s="29" t="s">
        <v>206</v>
      </c>
      <c r="D6" s="29" t="str">
        <f t="array" ref="D6">IF($B6="","",'①請求書（指定様式_請負）3'!$G$17:$Z$17)</f>
        <v/>
      </c>
      <c r="E6" s="29" t="str">
        <f t="array" ref="E6">IF($B6="","",'①請求書（指定様式_請負）3'!$G$18)</f>
        <v/>
      </c>
      <c r="F6" s="50" t="str">
        <f t="array" ref="F6">IF($B6="","",'①請求書（指定様式_請負）3'!$G$19:$K$19)</f>
        <v/>
      </c>
      <c r="G6" s="50" t="str">
        <f t="array" ref="G6">IF($B6="","",'①請求書（指定様式_請負）3'!$G$22:$K$22)</f>
        <v/>
      </c>
      <c r="H6" s="52" t="str">
        <f t="array" ref="H6">IF($B6="","",'①請求書（指定様式_請負）3'!$G$24:$K$24)</f>
        <v/>
      </c>
      <c r="I6" s="50" t="str">
        <f t="array" ref="I6">IF($B6="","",'①請求書（指定様式_請負）3'!$L$22:$P$22)</f>
        <v/>
      </c>
      <c r="J6" s="50" t="str">
        <f t="array" ref="J6">IF($B6="","",'①請求書（指定様式_請負）3'!$Q$22:$U$22)</f>
        <v/>
      </c>
      <c r="K6" s="50" t="str">
        <f t="array" ref="K6">IF($B6="","",'①請求書（指定様式_請負）3'!$Q$23:$U$23)</f>
        <v/>
      </c>
      <c r="L6" s="53" t="str">
        <f t="array" ref="L6">IF($B6="","",'①請求書（指定様式_請負）3'!$Q$25:$U$25)</f>
        <v/>
      </c>
      <c r="M6" s="156" t="str">
        <f t="array" ref="M6">IF($B6="","",'①請求書（指定様式_請負）3'!$G$13:$H$13)</f>
        <v/>
      </c>
      <c r="N6" s="72"/>
      <c r="O6" s="11"/>
      <c r="Q6" s="21" t="s">
        <v>111</v>
      </c>
      <c r="R6" s="22" t="str">
        <f>IF('基本情報(必須)'!D17="","",'基本情報(必須)'!D17)</f>
        <v>非会員</v>
      </c>
    </row>
    <row r="7" spans="1:20" x14ac:dyDescent="0.3">
      <c r="A7" s="75" t="str">
        <f t="shared" si="0"/>
        <v/>
      </c>
      <c r="B7" s="29" t="str">
        <f>IF(COUNTIF('基本情報(必須)'!$H$24:$H$38,$C7),"4","")</f>
        <v/>
      </c>
      <c r="C7" s="29" t="s">
        <v>207</v>
      </c>
      <c r="D7" s="29" t="str">
        <f t="array" ref="D7">IF($B7="","",'①請求書（指定様式_請負）4'!$G$17:$Z$17)</f>
        <v/>
      </c>
      <c r="E7" s="29" t="str">
        <f t="array" ref="E7">IF($B7="","",'①請求書（指定様式_請負）4'!$G$18)</f>
        <v/>
      </c>
      <c r="F7" s="50" t="str">
        <f t="array" ref="F7">IF($B7="","",'①請求書（指定様式_請負）4'!$G$19:$K$19)</f>
        <v/>
      </c>
      <c r="G7" s="50" t="str">
        <f t="array" ref="G7">IF($B7="","",'①請求書（指定様式_請負）4'!$G$22:$K$22)</f>
        <v/>
      </c>
      <c r="H7" s="52" t="str">
        <f t="array" ref="H7">IF($B7="","",'①請求書（指定様式_請負）4'!$G$24:$K$24)</f>
        <v/>
      </c>
      <c r="I7" s="50" t="str">
        <f t="array" ref="I7">IF($B7="","",'①請求書（指定様式_請負）4'!$L$22:$P$22)</f>
        <v/>
      </c>
      <c r="J7" s="50" t="str">
        <f t="array" ref="J7">IF($B7="","",'①請求書（指定様式_請負）4'!$Q$22:$U$22)</f>
        <v/>
      </c>
      <c r="K7" s="50" t="str">
        <f t="array" ref="K7">IF($B7="","",'①請求書（指定様式_請負）4'!$Q$23:$U$23)</f>
        <v/>
      </c>
      <c r="L7" s="53" t="str">
        <f t="array" ref="L7">IF($B7="","",'①請求書（指定様式_請負）4'!$Q$25:$U$25)</f>
        <v/>
      </c>
      <c r="M7" s="156" t="str">
        <f t="array" ref="M7">IF($B7="","",'①請求書（指定様式_請負）4'!$G$13:$H$13)</f>
        <v/>
      </c>
      <c r="N7" s="72"/>
      <c r="O7" s="11" t="s">
        <v>224</v>
      </c>
      <c r="Q7" s="195" t="s">
        <v>112</v>
      </c>
      <c r="R7" s="196">
        <f>IF(R6="","",IF(R6=Q4,R4,R5))</f>
        <v>3.0000000000000001E-3</v>
      </c>
    </row>
    <row r="8" spans="1:20" x14ac:dyDescent="0.3">
      <c r="A8" s="75" t="str">
        <f t="shared" si="0"/>
        <v/>
      </c>
      <c r="B8" s="29" t="str">
        <f>IF(COUNTIF('基本情報(必須)'!$H$24:$H$38,$C8),"5","")</f>
        <v/>
      </c>
      <c r="C8" s="29" t="s">
        <v>208</v>
      </c>
      <c r="D8" s="29" t="str">
        <f t="array" ref="D8">IF($B8="","",'①請求書（指定様式_請負）5'!$G$17:$Z$17)</f>
        <v/>
      </c>
      <c r="E8" s="29" t="str">
        <f t="array" ref="E8">IF($B8="","",'①請求書（指定様式_請負）5'!$G$18)</f>
        <v/>
      </c>
      <c r="F8" s="50" t="str">
        <f t="array" ref="F8">IF($B8="","",'①請求書（指定様式_請負）5'!$G$19:$K$19)</f>
        <v/>
      </c>
      <c r="G8" s="50" t="str">
        <f t="array" ref="G8">IF($B8="","",'①請求書（指定様式_請負）5'!$G$22:$K$22)</f>
        <v/>
      </c>
      <c r="H8" s="52" t="str">
        <f t="array" ref="H8">IF($B8="","",'①請求書（指定様式_請負）5'!$G$24:$K$24)</f>
        <v/>
      </c>
      <c r="I8" s="50" t="str">
        <f t="array" ref="I8">IF($B8="","",'①請求書（指定様式_請負）5'!$L$22:$P$22)</f>
        <v/>
      </c>
      <c r="J8" s="50" t="str">
        <f t="array" ref="J8">IF($B8="","",'①請求書（指定様式_請負）5'!$Q$22:$U$22)</f>
        <v/>
      </c>
      <c r="K8" s="50" t="str">
        <f t="array" ref="K8">IF($B8="","",'①請求書（指定様式_請負）5'!$Q$23:$U$23)</f>
        <v/>
      </c>
      <c r="L8" s="53" t="str">
        <f t="array" ref="L8">IF($B8="","",'①請求書（指定様式_請負）5'!$Q$25:$U$25)</f>
        <v/>
      </c>
      <c r="M8" s="156" t="str">
        <f t="array" ref="M8">IF($B8="","",'①請求書（指定様式_請負）5'!$G$13:$H$13)</f>
        <v/>
      </c>
      <c r="N8" s="72"/>
      <c r="O8" s="11" t="s">
        <v>236</v>
      </c>
      <c r="Q8" s="19" t="s">
        <v>259</v>
      </c>
      <c r="R8" s="11">
        <f>COUNTIF('基本情報(必須)'!$N$24:$N$38,$Q$8)</f>
        <v>0</v>
      </c>
      <c r="S8" t="s">
        <v>260</v>
      </c>
    </row>
    <row r="9" spans="1:20" x14ac:dyDescent="0.3">
      <c r="A9" s="75" t="str">
        <f t="shared" si="0"/>
        <v/>
      </c>
      <c r="B9" s="29" t="str">
        <f>IF(COUNTIF('基本情報(必須)'!$H$24:$H$38,$C9),"6","")</f>
        <v/>
      </c>
      <c r="C9" s="29" t="s">
        <v>209</v>
      </c>
      <c r="D9" s="29" t="str">
        <f t="array" ref="D9">IF($B9="","",'①請求書（指定様式_請負）6'!$G$17:$Z$17)</f>
        <v/>
      </c>
      <c r="E9" s="29" t="str">
        <f t="array" ref="E9">IF($B9="","",'①請求書（指定様式_請負）6'!$G$18)</f>
        <v/>
      </c>
      <c r="F9" s="50" t="str">
        <f t="array" ref="F9">IF($B9="","",'①請求書（指定様式_請負）6'!$G$19:$K$19)</f>
        <v/>
      </c>
      <c r="G9" s="50" t="str">
        <f t="array" ref="G9">IF($B9="","",'①請求書（指定様式_請負）6'!$G$22:$K$22)</f>
        <v/>
      </c>
      <c r="H9" s="52" t="str">
        <f t="array" ref="H9">IF($B9="","",'①請求書（指定様式_請負）6'!$G$24:$K$24)</f>
        <v/>
      </c>
      <c r="I9" s="50" t="str">
        <f t="array" ref="I9">IF($B9="","",'①請求書（指定様式_請負）6'!$L$22:$P$22)</f>
        <v/>
      </c>
      <c r="J9" s="50" t="str">
        <f t="array" ref="J9">IF($B9="","",'①請求書（指定様式_請負）6'!$Q$22:$U$22)</f>
        <v/>
      </c>
      <c r="K9" s="50" t="str">
        <f t="array" ref="K9">IF($B9="","",'①請求書（指定様式_請負）6'!$Q$23:$U$23)</f>
        <v/>
      </c>
      <c r="L9" s="53" t="str">
        <f t="array" ref="L9">IF($B9="","",'①請求書（指定様式_請負）6'!$Q$25:$U$25)</f>
        <v/>
      </c>
      <c r="M9" s="156" t="str">
        <f t="array" ref="M9">IF($B9="","",'①請求書（指定様式_請負）6'!$G$13:$H$13)</f>
        <v/>
      </c>
      <c r="N9" s="72"/>
      <c r="O9" s="11" t="s">
        <v>226</v>
      </c>
    </row>
    <row r="10" spans="1:20" x14ac:dyDescent="0.3">
      <c r="A10" s="75" t="str">
        <f t="shared" si="0"/>
        <v/>
      </c>
      <c r="B10" s="29" t="str">
        <f>IF(COUNTIF('基本情報(必須)'!$H$24:$H$38,$C10),"7","")</f>
        <v/>
      </c>
      <c r="C10" s="29" t="s">
        <v>218</v>
      </c>
      <c r="D10" s="29" t="str">
        <f>IF(COUNTIF('基本情報(必須)'!$H$24:$H$38,C10),"別紙 ②請求書（指定様式_労務） 参照","")</f>
        <v/>
      </c>
      <c r="E10" s="68" t="str">
        <f>IF($B10="","","")</f>
        <v/>
      </c>
      <c r="F10" s="68" t="str">
        <f>IF($B10="","","-")</f>
        <v/>
      </c>
      <c r="G10" s="68" t="str">
        <f t="shared" ref="G10:I13" si="1">IF($B10="","","-")</f>
        <v/>
      </c>
      <c r="H10" s="68" t="str">
        <f t="shared" si="1"/>
        <v/>
      </c>
      <c r="I10" s="68" t="str">
        <f t="shared" si="1"/>
        <v/>
      </c>
      <c r="J10" s="50" t="str">
        <f t="array" ref="J10">IF($B10="","",'②請求書（指定様式_労務）'!$R$33:$X$33)</f>
        <v/>
      </c>
      <c r="K10" s="50" t="str">
        <f t="array" ref="K10">IF($B10="","",'②請求書（指定様式_労務）'!$R$34:$X$34)</f>
        <v/>
      </c>
      <c r="L10" s="53" t="str">
        <f t="array" ref="L10">IF($B10="","",'②請求書（指定様式_労務）'!$R$35:$X$35)</f>
        <v/>
      </c>
      <c r="M10" s="156" t="str">
        <f t="array" ref="M10">IF($B10="","",'②請求書（指定様式_労務）'!$F$15:$G$16)</f>
        <v/>
      </c>
      <c r="N10" s="72"/>
      <c r="O10" s="11" t="s">
        <v>237</v>
      </c>
      <c r="Q10" s="504" t="s">
        <v>279</v>
      </c>
      <c r="R10" s="505"/>
    </row>
    <row r="11" spans="1:20" x14ac:dyDescent="0.3">
      <c r="A11" s="75" t="str">
        <f t="shared" si="0"/>
        <v/>
      </c>
      <c r="B11" s="29" t="str">
        <f>IF(COUNTIF('基本情報(必須)'!$H$24:$H$38,$C11),"8","")</f>
        <v/>
      </c>
      <c r="C11" s="170" t="s">
        <v>225</v>
      </c>
      <c r="D11" s="29" t="str">
        <f>IF(COUNTIF('基本情報(必須)'!$H$24:$H$38,C11),"別紙 ②請求書（指定様式_労務）会費対象外 参照","")</f>
        <v/>
      </c>
      <c r="E11" s="68" t="str">
        <f t="shared" ref="E11:E13" si="2">IF($B11="","","")</f>
        <v/>
      </c>
      <c r="F11" s="68" t="str">
        <f t="shared" ref="F11:F13" si="3">IF($B11="","","-")</f>
        <v/>
      </c>
      <c r="G11" s="68" t="str">
        <f t="shared" si="1"/>
        <v/>
      </c>
      <c r="H11" s="68" t="str">
        <f t="shared" si="1"/>
        <v/>
      </c>
      <c r="I11" s="68" t="str">
        <f t="shared" si="1"/>
        <v/>
      </c>
      <c r="J11" s="172" t="str">
        <f t="array" ref="J11">IF($B11="","",'②請求書（指定様式_労務）会費対象外'!$R$33:$X$33)</f>
        <v/>
      </c>
      <c r="K11" s="179" t="str">
        <f t="array" ref="K11">IF($B11="","",'②請求書（指定様式_労務）会費対象外'!$R$34:$X$34)</f>
        <v/>
      </c>
      <c r="L11" s="179" t="str">
        <f t="array" ref="L11">IF($B11="","",'②請求書（指定様式_労務）会費対象外'!$R$35:$X$35)</f>
        <v/>
      </c>
      <c r="M11" s="156" t="str">
        <f t="array" ref="M11">IF($B11="","",'②請求書（指定様式_労務）会費対象外'!$F$15:$G$16)</f>
        <v/>
      </c>
      <c r="N11" s="72"/>
      <c r="O11" s="11"/>
      <c r="Q11" s="19" t="s">
        <v>108</v>
      </c>
      <c r="R11" s="11">
        <f>IF('請求書総括表 (手入力用)'!AD39=0,0,IF($C$8&gt;0,1000,0))</f>
        <v>0</v>
      </c>
    </row>
    <row r="12" spans="1:20" x14ac:dyDescent="0.3">
      <c r="A12" s="75" t="str">
        <f t="shared" si="0"/>
        <v/>
      </c>
      <c r="B12" s="29" t="str">
        <f>IF(COUNTIF('基本情報(必須)'!$H$24:$H$38,$C12),"9","")</f>
        <v/>
      </c>
      <c r="C12" s="29" t="s">
        <v>230</v>
      </c>
      <c r="D12" s="29" t="str">
        <f>IF(COUNTIF('基本情報(必須)'!$H$24:$H$38,C12),"別紙 ③請求書（指定様式_一般諸工事・その他）　参照","")</f>
        <v/>
      </c>
      <c r="E12" s="68" t="str">
        <f t="shared" si="2"/>
        <v/>
      </c>
      <c r="F12" s="68" t="str">
        <f t="shared" si="3"/>
        <v/>
      </c>
      <c r="G12" s="68" t="str">
        <f t="shared" si="1"/>
        <v/>
      </c>
      <c r="H12" s="68" t="str">
        <f t="shared" si="1"/>
        <v/>
      </c>
      <c r="I12" s="68" t="str">
        <f t="shared" si="1"/>
        <v/>
      </c>
      <c r="J12" s="172" t="str">
        <f t="array" ref="J12">IF($B12="","",'③請求書（指定様式_一般諸工事・その他）'!$V$27:$AB$27)</f>
        <v/>
      </c>
      <c r="K12" s="179" t="str">
        <f t="array" ref="K12">IF($B12="","",'③請求書（指定様式_一般諸工事・その他）'!$V$28:$AB$28)</f>
        <v/>
      </c>
      <c r="L12" s="179" t="str">
        <f t="array" ref="L12">IF($B12="","",'③請求書（指定様式_一般諸工事・その他）'!$V$30:$AB$30)</f>
        <v/>
      </c>
      <c r="M12" s="156" t="str">
        <f t="array" ref="M12">IF($B12="","",'③請求書（指定様式_一般諸工事・その他）'!$F$16:$G$16)</f>
        <v/>
      </c>
      <c r="N12" s="72"/>
      <c r="O12" s="11" t="s">
        <v>238</v>
      </c>
      <c r="Q12" s="19" t="s">
        <v>109</v>
      </c>
      <c r="R12" s="20">
        <v>2E-3</v>
      </c>
    </row>
    <row r="13" spans="1:20" x14ac:dyDescent="0.3">
      <c r="A13" s="75" t="str">
        <f t="shared" si="0"/>
        <v/>
      </c>
      <c r="B13" s="29" t="str">
        <f>IF(COUNTIF('基本情報(必須)'!$H$24:$H$38,$C13),"10","")</f>
        <v/>
      </c>
      <c r="C13" s="29" t="s">
        <v>227</v>
      </c>
      <c r="D13" s="29" t="str">
        <f>IF(COUNTIF('基本情報(必須)'!$H$24:$H$38,C13),"別紙 ③請求書（指定様式_一般諸工事・その他）会費対象外 参照","")</f>
        <v/>
      </c>
      <c r="E13" s="68" t="str">
        <f t="shared" si="2"/>
        <v/>
      </c>
      <c r="F13" s="68" t="str">
        <f t="shared" si="3"/>
        <v/>
      </c>
      <c r="G13" s="68" t="str">
        <f t="shared" si="1"/>
        <v/>
      </c>
      <c r="H13" s="68" t="str">
        <f t="shared" si="1"/>
        <v/>
      </c>
      <c r="I13" s="68" t="str">
        <f t="shared" si="1"/>
        <v/>
      </c>
      <c r="J13" s="172" t="str">
        <f t="array" ref="J13">IF($B13="","",'③請求書（指定様式_一般諸工事・その他）会費対象外'!$V$27:$AB$27)</f>
        <v/>
      </c>
      <c r="K13" s="179" t="str">
        <f t="array" ref="K13">IF($B13="","",'③請求書（指定様式_一般諸工事・その他）会費対象外'!$V$28:$AB$28)</f>
        <v/>
      </c>
      <c r="L13" s="179" t="str">
        <f t="array" ref="L13">IF($B13="","",'③請求書（指定様式_一般諸工事・その他）会費対象外'!$V$30:$AB$30)</f>
        <v/>
      </c>
      <c r="M13" s="156" t="str">
        <f t="array" ref="M13">IF($B13="","",'③請求書（指定様式_一般諸工事・その他）会費対象外'!$F$16:$G$16)</f>
        <v/>
      </c>
      <c r="N13" s="159"/>
      <c r="O13" s="11" t="s">
        <v>228</v>
      </c>
      <c r="Q13" s="19" t="s">
        <v>110</v>
      </c>
      <c r="R13" s="20">
        <v>3.0000000000000001E-3</v>
      </c>
    </row>
    <row r="14" spans="1:20" x14ac:dyDescent="0.3">
      <c r="A14" s="75" t="str">
        <f t="shared" si="0"/>
        <v/>
      </c>
      <c r="B14" s="29" t="str">
        <f>IF(COUNTIF('基本情報(必須)'!$H$24:$H$38,$C14),"11","")</f>
        <v/>
      </c>
      <c r="C14" s="29"/>
      <c r="D14" s="29"/>
      <c r="E14" s="29"/>
      <c r="F14" s="50" t="str">
        <f t="array" ref="F14">IF($B14="","",'①請求書（指定様式_請負）1'!$G$19:$K$19)</f>
        <v/>
      </c>
      <c r="G14" s="30"/>
      <c r="H14" s="31"/>
      <c r="I14" s="30"/>
      <c r="J14" s="30"/>
      <c r="K14" s="30"/>
      <c r="L14" s="32"/>
      <c r="M14" s="156"/>
      <c r="N14" s="51"/>
      <c r="O14" s="11"/>
      <c r="Q14" s="19" t="s">
        <v>163</v>
      </c>
      <c r="R14" s="11">
        <f>COUNTIF('請求書総括表 (手入力用)'!AH17:AH36,Q14)</f>
        <v>0</v>
      </c>
    </row>
    <row r="15" spans="1:20" x14ac:dyDescent="0.3">
      <c r="A15" s="76" t="str">
        <f t="shared" si="0"/>
        <v/>
      </c>
      <c r="B15" s="33" t="str">
        <f>IF(COUNTIF('基本情報(必須)'!$H$24:$H$38,$C15),"12","")</f>
        <v/>
      </c>
      <c r="C15" s="33"/>
      <c r="D15" s="33"/>
      <c r="E15" s="33"/>
      <c r="F15" s="73" t="str">
        <f t="array" ref="F15">IF($B15="","",'①請求書（指定様式_請負）1'!$G$19:$K$19)</f>
        <v/>
      </c>
      <c r="G15" s="34"/>
      <c r="H15" s="35"/>
      <c r="I15" s="34"/>
      <c r="J15" s="34"/>
      <c r="K15" s="34"/>
      <c r="L15" s="36"/>
      <c r="M15" s="169"/>
      <c r="O15" s="11"/>
      <c r="Q15" s="207"/>
      <c r="R15" s="208"/>
    </row>
    <row r="16" spans="1:20" x14ac:dyDescent="0.3">
      <c r="F16" s="17"/>
      <c r="G16" s="17"/>
      <c r="H16" s="18"/>
      <c r="I16" s="17"/>
      <c r="K16" s="161"/>
      <c r="L16" s="162" t="s">
        <v>257</v>
      </c>
      <c r="M16" s="163">
        <f>M17+M25</f>
        <v>0</v>
      </c>
      <c r="N16" s="15" t="s">
        <v>200</v>
      </c>
      <c r="Q16" s="207"/>
      <c r="R16" s="208"/>
    </row>
    <row r="17" spans="1:21" x14ac:dyDescent="0.3">
      <c r="F17" s="17"/>
      <c r="G17" s="17"/>
      <c r="H17" s="18"/>
      <c r="I17" s="17"/>
      <c r="K17" s="160" t="s">
        <v>163</v>
      </c>
      <c r="L17" s="164" t="s">
        <v>170</v>
      </c>
      <c r="M17" s="164">
        <f>SUMIF($M$4:$M$15,$K17,$L$4:$L$15)</f>
        <v>0</v>
      </c>
      <c r="N17" s="72" t="s">
        <v>169</v>
      </c>
      <c r="Q17" s="207"/>
      <c r="R17" s="208"/>
    </row>
    <row r="18" spans="1:21" x14ac:dyDescent="0.3">
      <c r="F18" s="17"/>
      <c r="G18" s="17"/>
      <c r="H18" s="18"/>
      <c r="I18" s="17"/>
      <c r="K18" s="194" t="s">
        <v>258</v>
      </c>
      <c r="L18" s="164" t="s">
        <v>241</v>
      </c>
      <c r="M18" s="174">
        <f>IF(R6="","",ROUNDDOWN(IF(M17*R7&lt;R3,R3,M17*R7),0))</f>
        <v>0</v>
      </c>
      <c r="N18" s="72" t="s">
        <v>242</v>
      </c>
      <c r="Q18" s="207"/>
      <c r="R18" s="208"/>
    </row>
    <row r="19" spans="1:21" x14ac:dyDescent="0.3">
      <c r="F19" s="17"/>
      <c r="G19" s="17"/>
      <c r="H19" s="18"/>
      <c r="I19" s="17"/>
      <c r="K19" s="175" t="s">
        <v>186</v>
      </c>
      <c r="L19" s="176" t="s">
        <v>170</v>
      </c>
      <c r="M19" s="176">
        <f>SUMIF($M$4:$M$15,$K19,$L$4:$L$15)</f>
        <v>0</v>
      </c>
      <c r="N19" s="72" t="s">
        <v>243</v>
      </c>
      <c r="Q19" s="207"/>
      <c r="R19" s="208"/>
    </row>
    <row r="20" spans="1:21" x14ac:dyDescent="0.3">
      <c r="F20" s="17"/>
      <c r="G20" s="17"/>
      <c r="H20" s="18"/>
      <c r="I20" s="17"/>
      <c r="K20" s="177" t="s">
        <v>182</v>
      </c>
      <c r="L20" s="176" t="s">
        <v>171</v>
      </c>
      <c r="M20" s="165" t="str">
        <f t="array" ref="M20">IFERROR(IF(MATCH($O$4,'基本情報(必須)'!$J$24:$J$38,0),'①出面明細書（指定様式_労務）'!$AC$61:$AE$61,0),"0")</f>
        <v>0</v>
      </c>
      <c r="N20" s="503" t="s">
        <v>244</v>
      </c>
      <c r="O20" s="72"/>
      <c r="Q20" s="207"/>
      <c r="R20" s="208"/>
    </row>
    <row r="21" spans="1:21" s="1" customFormat="1" x14ac:dyDescent="0.3">
      <c r="A21"/>
      <c r="B21"/>
      <c r="C21"/>
      <c r="D21"/>
      <c r="E21"/>
      <c r="F21" s="17"/>
      <c r="G21" s="17"/>
      <c r="H21" s="18"/>
      <c r="I21" s="17"/>
      <c r="K21" s="178" t="s">
        <v>134</v>
      </c>
      <c r="L21" s="176" t="s">
        <v>171</v>
      </c>
      <c r="M21" s="165" t="str">
        <f t="array" ref="M21">IFERROR(IF(MATCH($O$8,'基本情報(必須)'!$J$24:$J$38,0),'②請求書（指定様式_労務）'!$R$36:$X$36,0),"0")</f>
        <v>0</v>
      </c>
      <c r="N21" s="503"/>
      <c r="O21" s="72"/>
      <c r="Q21" s="207"/>
      <c r="R21" s="208"/>
      <c r="S21"/>
      <c r="U21"/>
    </row>
    <row r="22" spans="1:21" s="1" customFormat="1" x14ac:dyDescent="0.3">
      <c r="A22"/>
      <c r="B22"/>
      <c r="C22"/>
      <c r="D22"/>
      <c r="E22"/>
      <c r="F22" s="17"/>
      <c r="G22" s="17"/>
      <c r="H22" s="18"/>
      <c r="I22" s="17"/>
      <c r="K22" s="178" t="s">
        <v>232</v>
      </c>
      <c r="L22" s="176" t="s">
        <v>171</v>
      </c>
      <c r="M22" s="165" t="str">
        <f t="array" ref="M22">IFERROR(IF(MATCH($O$10,'基本情報(必須)'!$J$24:$J$38,0),'②請求書（指定様式_労務）会費対象外'!$R$36:$X$36,0),"0")</f>
        <v>0</v>
      </c>
      <c r="N22" s="503"/>
      <c r="O22" s="72"/>
      <c r="Q22" s="207"/>
      <c r="R22" s="208"/>
      <c r="S22"/>
      <c r="U22"/>
    </row>
    <row r="23" spans="1:21" x14ac:dyDescent="0.3">
      <c r="K23" s="178" t="s">
        <v>135</v>
      </c>
      <c r="L23" s="176" t="s">
        <v>172</v>
      </c>
      <c r="M23" s="165" t="str">
        <f t="array" ref="M23">IFERROR(IF(MATCH($O$12,'基本情報(必須)'!$H$24:$H$38,0),'③請求書（指定様式_一般諸工事・その他）'!$V$29:$AB$29,0),"0")</f>
        <v>0</v>
      </c>
      <c r="N23" s="503"/>
      <c r="O23" s="17"/>
      <c r="S23" s="1"/>
      <c r="U23" s="1"/>
    </row>
    <row r="24" spans="1:21" x14ac:dyDescent="0.3">
      <c r="K24" s="178" t="s">
        <v>233</v>
      </c>
      <c r="L24" s="176" t="s">
        <v>172</v>
      </c>
      <c r="M24" s="165" t="str">
        <f t="array" ref="M24">IFERROR(IF(MATCH($O$13,'基本情報(必須)'!$H$24:$H$38,0),'③請求書（指定様式_一般諸工事・その他）会費対象外'!$V$29:$AB$29,0),"0")</f>
        <v>0</v>
      </c>
      <c r="N24" s="503"/>
      <c r="O24" s="17"/>
      <c r="S24" s="1"/>
      <c r="U24" s="1"/>
    </row>
    <row r="25" spans="1:21" x14ac:dyDescent="0.3">
      <c r="K25" s="178" t="s">
        <v>246</v>
      </c>
      <c r="L25" s="176" t="s">
        <v>239</v>
      </c>
      <c r="M25" s="165">
        <f>SUM(M19:M24)</f>
        <v>0</v>
      </c>
      <c r="N25" s="43" t="s">
        <v>245</v>
      </c>
    </row>
    <row r="26" spans="1:21" x14ac:dyDescent="0.3">
      <c r="K26" s="180" t="s">
        <v>248</v>
      </c>
      <c r="L26" s="181" t="s">
        <v>240</v>
      </c>
      <c r="M26" s="182">
        <f>SUM(M20:M24)</f>
        <v>0</v>
      </c>
      <c r="N26" s="43" t="s">
        <v>247</v>
      </c>
    </row>
    <row r="27" spans="1:21" x14ac:dyDescent="0.3">
      <c r="K27" s="166"/>
      <c r="L27" s="167" t="s">
        <v>201</v>
      </c>
      <c r="M27" s="168">
        <f>M16-M18</f>
        <v>0</v>
      </c>
      <c r="N27" s="72"/>
      <c r="O27" s="51"/>
    </row>
    <row r="28" spans="1:21" x14ac:dyDescent="0.3">
      <c r="O28" s="17"/>
    </row>
    <row r="29" spans="1:21" x14ac:dyDescent="0.3">
      <c r="O29" s="17"/>
    </row>
    <row r="30" spans="1:21" x14ac:dyDescent="0.3">
      <c r="N30" s="17"/>
      <c r="O30" s="17"/>
    </row>
    <row r="31" spans="1:21" x14ac:dyDescent="0.3">
      <c r="A31" s="1"/>
      <c r="B31" s="54" t="s">
        <v>87</v>
      </c>
      <c r="C31" s="24" t="s">
        <v>89</v>
      </c>
      <c r="D31" s="24" t="s">
        <v>88</v>
      </c>
      <c r="E31" s="24"/>
      <c r="F31" s="25" t="s">
        <v>93</v>
      </c>
      <c r="G31" s="25" t="s">
        <v>167</v>
      </c>
      <c r="H31" s="26" t="s">
        <v>94</v>
      </c>
      <c r="I31" s="25" t="s">
        <v>95</v>
      </c>
      <c r="J31" s="25" t="s">
        <v>96</v>
      </c>
      <c r="K31" s="25" t="s">
        <v>90</v>
      </c>
      <c r="L31" s="27" t="s">
        <v>97</v>
      </c>
      <c r="M31" s="155" t="s">
        <v>162</v>
      </c>
      <c r="N31" s="17"/>
      <c r="O31" s="17"/>
    </row>
    <row r="32" spans="1:21" x14ac:dyDescent="0.3">
      <c r="B32" s="75" t="str">
        <f>IFERROR(SMALL($A$4:$A$15,1),"")</f>
        <v/>
      </c>
      <c r="C32" s="29" t="str">
        <f t="shared" ref="C32:C41" si="4">IF($B32="","",VLOOKUP($B32,$A$4:$L$15,3,FALSE))</f>
        <v/>
      </c>
      <c r="D32" s="29" t="str">
        <f t="shared" ref="D32:D41" si="5">IF($B32="","",VLOOKUP($B32,$A$4:$L$15,4,FALSE))</f>
        <v/>
      </c>
      <c r="E32" s="29" t="str">
        <f t="shared" ref="E32:E41" si="6">IF($B32="","",VLOOKUP($B32,$A$4:$L$15,5,FALSE))</f>
        <v/>
      </c>
      <c r="F32" s="69" t="str">
        <f t="shared" ref="F32:F41" si="7">IF($B32="","",VLOOKUP($B32,$A$4:$L$15,6,FALSE))</f>
        <v/>
      </c>
      <c r="G32" s="69" t="str">
        <f t="shared" ref="G32:G41" si="8">IF($B32="","",VLOOKUP($B32,$A$4:$L$15,7,FALSE))</f>
        <v/>
      </c>
      <c r="H32" s="70" t="str">
        <f t="shared" ref="H32:H41" si="9">IF($B32="","",VLOOKUP($B32,$A$4:$L$15,8,FALSE))</f>
        <v/>
      </c>
      <c r="I32" s="69" t="str">
        <f t="shared" ref="I32:I41" si="10">IF($B32="","",VLOOKUP($B32,$A$4:$L$15,9,FALSE))</f>
        <v/>
      </c>
      <c r="J32" s="69" t="str">
        <f t="shared" ref="J32:J41" si="11">IF($B32="","",VLOOKUP($B32,$A$4:$L$15,10,FALSE))</f>
        <v/>
      </c>
      <c r="K32" s="69" t="str">
        <f t="shared" ref="K32:K41" si="12">IF($B32="","",VLOOKUP($B32,$A$4:$L$15,11,FALSE))</f>
        <v/>
      </c>
      <c r="L32" s="71" t="str">
        <f t="shared" ref="L32:L41" si="13">IF($B32="","",VLOOKUP($B32,$A$4:$M$15,12,FALSE))</f>
        <v/>
      </c>
      <c r="M32" s="157" t="str">
        <f t="shared" ref="M32:M41" si="14">IF($B32="","",VLOOKUP($B32,$A$4:$M$15,13,FALSE))</f>
        <v/>
      </c>
      <c r="N32" s="17"/>
    </row>
    <row r="33" spans="2:14" x14ac:dyDescent="0.3">
      <c r="B33" s="75" t="str">
        <f>IFERROR(SMALL($A$4:$A$15,2),"")</f>
        <v/>
      </c>
      <c r="C33" s="29" t="str">
        <f t="shared" si="4"/>
        <v/>
      </c>
      <c r="D33" s="29" t="str">
        <f t="shared" si="5"/>
        <v/>
      </c>
      <c r="E33" s="29" t="str">
        <f t="shared" si="6"/>
        <v/>
      </c>
      <c r="F33" s="69" t="str">
        <f t="shared" si="7"/>
        <v/>
      </c>
      <c r="G33" s="69" t="str">
        <f t="shared" si="8"/>
        <v/>
      </c>
      <c r="H33" s="70" t="str">
        <f t="shared" si="9"/>
        <v/>
      </c>
      <c r="I33" s="69" t="str">
        <f t="shared" si="10"/>
        <v/>
      </c>
      <c r="J33" s="69" t="str">
        <f t="shared" si="11"/>
        <v/>
      </c>
      <c r="K33" s="69" t="str">
        <f t="shared" si="12"/>
        <v/>
      </c>
      <c r="L33" s="71" t="str">
        <f t="shared" si="13"/>
        <v/>
      </c>
      <c r="M33" s="157" t="str">
        <f t="shared" si="14"/>
        <v/>
      </c>
      <c r="N33" s="17"/>
    </row>
    <row r="34" spans="2:14" x14ac:dyDescent="0.3">
      <c r="B34" s="75" t="str">
        <f>IFERROR(SMALL($A$4:$A$15,3),"")</f>
        <v/>
      </c>
      <c r="C34" s="29" t="str">
        <f t="shared" si="4"/>
        <v/>
      </c>
      <c r="D34" s="29" t="str">
        <f t="shared" si="5"/>
        <v/>
      </c>
      <c r="E34" s="29" t="str">
        <f t="shared" si="6"/>
        <v/>
      </c>
      <c r="F34" s="69" t="str">
        <f t="shared" si="7"/>
        <v/>
      </c>
      <c r="G34" s="69" t="str">
        <f t="shared" si="8"/>
        <v/>
      </c>
      <c r="H34" s="70" t="str">
        <f t="shared" si="9"/>
        <v/>
      </c>
      <c r="I34" s="69" t="str">
        <f t="shared" si="10"/>
        <v/>
      </c>
      <c r="J34" s="69" t="str">
        <f t="shared" si="11"/>
        <v/>
      </c>
      <c r="K34" s="69" t="str">
        <f t="shared" si="12"/>
        <v/>
      </c>
      <c r="L34" s="71" t="str">
        <f t="shared" si="13"/>
        <v/>
      </c>
      <c r="M34" s="157" t="str">
        <f t="shared" si="14"/>
        <v/>
      </c>
      <c r="N34" s="17"/>
    </row>
    <row r="35" spans="2:14" x14ac:dyDescent="0.3">
      <c r="B35" s="75" t="str">
        <f>IFERROR(SMALL($A$4:$A$15,4),"")</f>
        <v/>
      </c>
      <c r="C35" s="29" t="str">
        <f t="shared" si="4"/>
        <v/>
      </c>
      <c r="D35" s="29" t="str">
        <f t="shared" si="5"/>
        <v/>
      </c>
      <c r="E35" s="29" t="str">
        <f t="shared" si="6"/>
        <v/>
      </c>
      <c r="F35" s="69" t="str">
        <f t="shared" si="7"/>
        <v/>
      </c>
      <c r="G35" s="69" t="str">
        <f t="shared" si="8"/>
        <v/>
      </c>
      <c r="H35" s="70" t="str">
        <f t="shared" si="9"/>
        <v/>
      </c>
      <c r="I35" s="69" t="str">
        <f t="shared" si="10"/>
        <v/>
      </c>
      <c r="J35" s="69" t="str">
        <f t="shared" si="11"/>
        <v/>
      </c>
      <c r="K35" s="69" t="str">
        <f t="shared" si="12"/>
        <v/>
      </c>
      <c r="L35" s="71" t="str">
        <f t="shared" si="13"/>
        <v/>
      </c>
      <c r="M35" s="157" t="str">
        <f t="shared" si="14"/>
        <v/>
      </c>
      <c r="N35" s="17"/>
    </row>
    <row r="36" spans="2:14" x14ac:dyDescent="0.3">
      <c r="B36" s="75" t="str">
        <f>IFERROR(SMALL($A$4:$A$15,5),"")</f>
        <v/>
      </c>
      <c r="C36" s="29" t="str">
        <f t="shared" si="4"/>
        <v/>
      </c>
      <c r="D36" s="29" t="str">
        <f t="shared" si="5"/>
        <v/>
      </c>
      <c r="E36" s="29" t="str">
        <f t="shared" si="6"/>
        <v/>
      </c>
      <c r="F36" s="69" t="str">
        <f t="shared" si="7"/>
        <v/>
      </c>
      <c r="G36" s="69" t="str">
        <f t="shared" si="8"/>
        <v/>
      </c>
      <c r="H36" s="70" t="str">
        <f t="shared" si="9"/>
        <v/>
      </c>
      <c r="I36" s="69" t="str">
        <f t="shared" si="10"/>
        <v/>
      </c>
      <c r="J36" s="69" t="str">
        <f t="shared" si="11"/>
        <v/>
      </c>
      <c r="K36" s="69" t="str">
        <f t="shared" si="12"/>
        <v/>
      </c>
      <c r="L36" s="71" t="str">
        <f t="shared" si="13"/>
        <v/>
      </c>
      <c r="M36" s="157" t="str">
        <f t="shared" si="14"/>
        <v/>
      </c>
      <c r="N36" s="17"/>
    </row>
    <row r="37" spans="2:14" x14ac:dyDescent="0.3">
      <c r="B37" s="75" t="str">
        <f>IFERROR(SMALL($A$4:$A$15,6),"")</f>
        <v/>
      </c>
      <c r="C37" s="29" t="str">
        <f t="shared" si="4"/>
        <v/>
      </c>
      <c r="D37" s="29" t="str">
        <f t="shared" si="5"/>
        <v/>
      </c>
      <c r="E37" s="29" t="str">
        <f t="shared" si="6"/>
        <v/>
      </c>
      <c r="F37" s="69" t="str">
        <f t="shared" si="7"/>
        <v/>
      </c>
      <c r="G37" s="69" t="str">
        <f t="shared" si="8"/>
        <v/>
      </c>
      <c r="H37" s="70" t="str">
        <f t="shared" si="9"/>
        <v/>
      </c>
      <c r="I37" s="69" t="str">
        <f t="shared" si="10"/>
        <v/>
      </c>
      <c r="J37" s="69" t="str">
        <f t="shared" si="11"/>
        <v/>
      </c>
      <c r="K37" s="69" t="str">
        <f t="shared" si="12"/>
        <v/>
      </c>
      <c r="L37" s="71" t="str">
        <f t="shared" si="13"/>
        <v/>
      </c>
      <c r="M37" s="157" t="str">
        <f t="shared" si="14"/>
        <v/>
      </c>
      <c r="N37" s="17"/>
    </row>
    <row r="38" spans="2:14" x14ac:dyDescent="0.3">
      <c r="B38" s="75" t="str">
        <f>IFERROR(SMALL($A$4:$A$15,7),"")</f>
        <v/>
      </c>
      <c r="C38" s="29" t="str">
        <f t="shared" si="4"/>
        <v/>
      </c>
      <c r="D38" s="29" t="str">
        <f t="shared" si="5"/>
        <v/>
      </c>
      <c r="E38" s="29" t="str">
        <f t="shared" si="6"/>
        <v/>
      </c>
      <c r="F38" s="69" t="str">
        <f t="shared" si="7"/>
        <v/>
      </c>
      <c r="G38" s="69" t="str">
        <f t="shared" si="8"/>
        <v/>
      </c>
      <c r="H38" s="70" t="str">
        <f t="shared" si="9"/>
        <v/>
      </c>
      <c r="I38" s="69" t="str">
        <f t="shared" si="10"/>
        <v/>
      </c>
      <c r="J38" s="69" t="str">
        <f t="shared" si="11"/>
        <v/>
      </c>
      <c r="K38" s="69" t="str">
        <f t="shared" si="12"/>
        <v/>
      </c>
      <c r="L38" s="71" t="str">
        <f t="shared" si="13"/>
        <v/>
      </c>
      <c r="M38" s="157" t="str">
        <f t="shared" si="14"/>
        <v/>
      </c>
      <c r="N38" s="17"/>
    </row>
    <row r="39" spans="2:14" x14ac:dyDescent="0.3">
      <c r="B39" s="75" t="str">
        <f>IFERROR(SMALL($A$4:$A$15,8),"")</f>
        <v/>
      </c>
      <c r="C39" s="29" t="str">
        <f t="shared" si="4"/>
        <v/>
      </c>
      <c r="D39" s="29" t="str">
        <f t="shared" si="5"/>
        <v/>
      </c>
      <c r="E39" s="29" t="str">
        <f t="shared" si="6"/>
        <v/>
      </c>
      <c r="F39" s="69" t="str">
        <f t="shared" si="7"/>
        <v/>
      </c>
      <c r="G39" s="69" t="str">
        <f t="shared" si="8"/>
        <v/>
      </c>
      <c r="H39" s="70" t="str">
        <f t="shared" si="9"/>
        <v/>
      </c>
      <c r="I39" s="69" t="str">
        <f t="shared" si="10"/>
        <v/>
      </c>
      <c r="J39" s="69" t="str">
        <f t="shared" si="11"/>
        <v/>
      </c>
      <c r="K39" s="69" t="str">
        <f t="shared" si="12"/>
        <v/>
      </c>
      <c r="L39" s="71" t="str">
        <f t="shared" si="13"/>
        <v/>
      </c>
      <c r="M39" s="157" t="str">
        <f t="shared" si="14"/>
        <v/>
      </c>
    </row>
    <row r="40" spans="2:14" x14ac:dyDescent="0.3">
      <c r="B40" s="75" t="str">
        <f>IFERROR(SMALL($A$4:$A$15,9),"")</f>
        <v/>
      </c>
      <c r="C40" s="29" t="str">
        <f t="shared" si="4"/>
        <v/>
      </c>
      <c r="D40" s="29" t="str">
        <f t="shared" si="5"/>
        <v/>
      </c>
      <c r="E40" s="29" t="str">
        <f t="shared" si="6"/>
        <v/>
      </c>
      <c r="F40" s="69" t="str">
        <f t="shared" si="7"/>
        <v/>
      </c>
      <c r="G40" s="69" t="str">
        <f t="shared" si="8"/>
        <v/>
      </c>
      <c r="H40" s="70" t="str">
        <f t="shared" si="9"/>
        <v/>
      </c>
      <c r="I40" s="69" t="str">
        <f t="shared" si="10"/>
        <v/>
      </c>
      <c r="J40" s="69" t="str">
        <f t="shared" si="11"/>
        <v/>
      </c>
      <c r="K40" s="69" t="str">
        <f t="shared" si="12"/>
        <v/>
      </c>
      <c r="L40" s="71" t="str">
        <f t="shared" si="13"/>
        <v/>
      </c>
      <c r="M40" s="157" t="str">
        <f t="shared" si="14"/>
        <v/>
      </c>
    </row>
    <row r="41" spans="2:14" x14ac:dyDescent="0.3">
      <c r="B41" s="76" t="str">
        <f>IFERROR(SMALL($A$4:$A$15,10),"")</f>
        <v/>
      </c>
      <c r="C41" s="33" t="str">
        <f t="shared" si="4"/>
        <v/>
      </c>
      <c r="D41" s="33" t="str">
        <f t="shared" si="5"/>
        <v/>
      </c>
      <c r="E41" s="33" t="str">
        <f t="shared" si="6"/>
        <v/>
      </c>
      <c r="F41" s="77" t="str">
        <f t="shared" si="7"/>
        <v/>
      </c>
      <c r="G41" s="77" t="str">
        <f t="shared" si="8"/>
        <v/>
      </c>
      <c r="H41" s="78" t="str">
        <f t="shared" si="9"/>
        <v/>
      </c>
      <c r="I41" s="77" t="str">
        <f t="shared" si="10"/>
        <v/>
      </c>
      <c r="J41" s="77" t="str">
        <f t="shared" si="11"/>
        <v/>
      </c>
      <c r="K41" s="77" t="str">
        <f t="shared" si="12"/>
        <v/>
      </c>
      <c r="L41" s="79" t="str">
        <f t="shared" si="13"/>
        <v/>
      </c>
      <c r="M41" s="158" t="str">
        <f t="shared" si="14"/>
        <v/>
      </c>
    </row>
  </sheetData>
  <sheetProtection algorithmName="SHA-512" hashValue="rwpMXdMjByRfaHNOZLLACd8NUQtyrOSXY1dy8yonueXAxzZeGBbImlbdwTOdalZ2WPFIE7dlea8XTsMtSgFZ8g==" saltValue="ICbSKE8sVhqss70KO0h9SA==" spinCount="100000" sheet="1" formatCells="0" formatColumns="0" formatRows="0" insertColumns="0" insertRows="0"/>
  <mergeCells count="2">
    <mergeCell ref="N20:N24"/>
    <mergeCell ref="Q10:R10"/>
  </mergeCells>
  <phoneticPr fontId="1"/>
  <printOptions horizontalCentered="1"/>
  <pageMargins left="0.51181102362204722" right="0.51181102362204722" top="0.55118110236220474" bottom="0.55118110236220474" header="0.31496062992125984" footer="0.31496062992125984"/>
  <pageSetup paperSize="9" scale="35" orientation="landscape"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17FE12-689A-4159-8582-D88476EB15B4}">
  <sheetPr codeName="Sheet6">
    <pageSetUpPr fitToPage="1"/>
  </sheetPr>
  <dimension ref="B1:V87"/>
  <sheetViews>
    <sheetView zoomScale="70" zoomScaleNormal="70" workbookViewId="0">
      <pane ySplit="2" topLeftCell="A3" activePane="bottomLeft" state="frozen"/>
      <selection activeCell="W2" sqref="W2:Z2"/>
      <selection pane="bottomLeft" activeCell="G10" sqref="G10"/>
    </sheetView>
  </sheetViews>
  <sheetFormatPr defaultRowHeight="25.2" customHeight="1" x14ac:dyDescent="0.3"/>
  <cols>
    <col min="1" max="1" width="4.26953125" customWidth="1"/>
    <col min="2" max="2" width="3.7265625" customWidth="1"/>
    <col min="3" max="3" width="16.81640625" customWidth="1"/>
    <col min="4" max="4" width="16.81640625" style="1" customWidth="1"/>
    <col min="5" max="5" width="9.54296875" style="1" customWidth="1"/>
    <col min="6" max="6" width="10.90625" style="1" bestFit="1" customWidth="1"/>
    <col min="7" max="15" width="9.54296875" style="1" customWidth="1"/>
    <col min="16" max="17" width="26.26953125" style="58" customWidth="1"/>
    <col min="18" max="18" width="19.90625" style="58" customWidth="1"/>
    <col min="19" max="19" width="12.36328125" bestFit="1" customWidth="1"/>
    <col min="21" max="22" width="14.1796875" customWidth="1"/>
    <col min="24" max="24" width="43.26953125" bestFit="1" customWidth="1"/>
    <col min="30" max="30" width="18.6328125" customWidth="1"/>
    <col min="31" max="31" width="27" bestFit="1" customWidth="1"/>
  </cols>
  <sheetData>
    <row r="1" spans="2:22" ht="14.4" customHeight="1" thickBot="1" x14ac:dyDescent="0.35"/>
    <row r="2" spans="2:22" s="58" customFormat="1" ht="37.200000000000003" customHeight="1" x14ac:dyDescent="0.3">
      <c r="B2" s="132" t="s">
        <v>87</v>
      </c>
      <c r="C2" s="133" t="s">
        <v>152</v>
      </c>
      <c r="D2" s="133" t="s">
        <v>162</v>
      </c>
      <c r="E2" s="65" t="s">
        <v>116</v>
      </c>
      <c r="F2" s="55" t="s">
        <v>117</v>
      </c>
      <c r="G2" s="55" t="s">
        <v>118</v>
      </c>
      <c r="H2" s="55" t="s">
        <v>127</v>
      </c>
      <c r="I2" s="55" t="s">
        <v>128</v>
      </c>
      <c r="J2" s="55"/>
      <c r="K2" s="55"/>
      <c r="L2" s="55"/>
      <c r="M2" s="55"/>
      <c r="N2" s="55"/>
      <c r="O2" s="55"/>
      <c r="P2" s="62" t="s">
        <v>122</v>
      </c>
      <c r="Q2" s="62"/>
      <c r="R2" s="59" t="s">
        <v>164</v>
      </c>
      <c r="S2" s="134" t="s">
        <v>181</v>
      </c>
      <c r="T2" s="135"/>
      <c r="U2" s="136" t="s">
        <v>157</v>
      </c>
      <c r="V2" s="137" t="s">
        <v>185</v>
      </c>
    </row>
    <row r="3" spans="2:22" ht="25.2" customHeight="1" x14ac:dyDescent="0.3">
      <c r="B3" s="28">
        <f>ROW()-2</f>
        <v>1</v>
      </c>
      <c r="C3" s="40" t="s">
        <v>140</v>
      </c>
      <c r="D3" s="39" t="s">
        <v>163</v>
      </c>
      <c r="E3" s="66" t="s">
        <v>140</v>
      </c>
      <c r="F3" s="39"/>
      <c r="G3" s="39"/>
      <c r="H3" s="66" t="s">
        <v>140</v>
      </c>
      <c r="I3" s="39"/>
      <c r="J3" s="39"/>
      <c r="K3" s="39"/>
      <c r="L3" s="39"/>
      <c r="M3" s="39"/>
      <c r="N3" s="39"/>
      <c r="O3" s="39"/>
      <c r="P3" s="63" t="s">
        <v>204</v>
      </c>
      <c r="Q3" s="63"/>
      <c r="R3" s="60"/>
      <c r="S3" s="119" t="str">
        <f>LEFT($P3,1)</f>
        <v>①</v>
      </c>
      <c r="U3" s="45" t="str">
        <f>E2</f>
        <v>SG</v>
      </c>
      <c r="V3" s="46" t="str" cm="1">
        <f t="array" aca="1" ref="V3:V7" ca="1">OFFSET(U3,,,COUNTA(E2:O2))</f>
        <v>SG</v>
      </c>
    </row>
    <row r="4" spans="2:22" ht="25.2" customHeight="1" x14ac:dyDescent="0.3">
      <c r="B4" s="28">
        <f t="shared" ref="B4:B31" si="0">ROW()-2</f>
        <v>2</v>
      </c>
      <c r="C4" s="40" t="s">
        <v>153</v>
      </c>
      <c r="D4" s="39" t="s">
        <v>163</v>
      </c>
      <c r="E4" s="66" t="s">
        <v>153</v>
      </c>
      <c r="F4" s="39"/>
      <c r="G4" s="39"/>
      <c r="H4" s="40" t="s">
        <v>153</v>
      </c>
      <c r="I4" s="39"/>
      <c r="J4" s="39"/>
      <c r="K4" s="39"/>
      <c r="L4" s="39"/>
      <c r="M4" s="39"/>
      <c r="N4" s="39"/>
      <c r="O4" s="39"/>
      <c r="P4" s="63" t="s">
        <v>204</v>
      </c>
      <c r="Q4" s="63" t="s">
        <v>215</v>
      </c>
      <c r="R4" s="60"/>
      <c r="S4" s="119" t="str">
        <f t="shared" ref="S4:S55" si="1">LEFT($P4,1)</f>
        <v>①</v>
      </c>
      <c r="U4" s="45" t="str">
        <f>F2</f>
        <v>SRT</v>
      </c>
      <c r="V4" s="46" t="str">
        <f ca="1"/>
        <v>SRT</v>
      </c>
    </row>
    <row r="5" spans="2:22" ht="25.2" customHeight="1" x14ac:dyDescent="0.3">
      <c r="B5" s="28">
        <f t="shared" si="0"/>
        <v>3</v>
      </c>
      <c r="C5" s="40" t="s">
        <v>155</v>
      </c>
      <c r="D5" s="39" t="s">
        <v>163</v>
      </c>
      <c r="E5" s="66"/>
      <c r="F5" s="39" t="s">
        <v>155</v>
      </c>
      <c r="G5" s="39"/>
      <c r="H5" s="39"/>
      <c r="I5" s="39"/>
      <c r="J5" s="39"/>
      <c r="K5" s="39"/>
      <c r="L5" s="39"/>
      <c r="M5" s="39"/>
      <c r="N5" s="39"/>
      <c r="O5" s="39"/>
      <c r="P5" s="63" t="s">
        <v>224</v>
      </c>
      <c r="Q5" s="63" t="s">
        <v>220</v>
      </c>
      <c r="R5" s="63" t="s">
        <v>262</v>
      </c>
      <c r="S5" s="119" t="str">
        <f t="shared" si="1"/>
        <v>②</v>
      </c>
      <c r="U5" s="45" t="str">
        <f>G2</f>
        <v>SGD</v>
      </c>
      <c r="V5" s="46" t="str">
        <f ca="1"/>
        <v>SGD</v>
      </c>
    </row>
    <row r="6" spans="2:22" ht="25.2" customHeight="1" x14ac:dyDescent="0.3">
      <c r="B6" s="28">
        <f t="shared" si="0"/>
        <v>4</v>
      </c>
      <c r="C6" s="40" t="s">
        <v>143</v>
      </c>
      <c r="D6" s="39" t="s">
        <v>163</v>
      </c>
      <c r="E6" s="66" t="s">
        <v>143</v>
      </c>
      <c r="F6" s="39"/>
      <c r="G6" s="39"/>
      <c r="H6" s="66" t="s">
        <v>143</v>
      </c>
      <c r="I6" s="39"/>
      <c r="J6" s="39"/>
      <c r="K6" s="39"/>
      <c r="L6" s="39"/>
      <c r="M6" s="39"/>
      <c r="N6" s="39"/>
      <c r="O6" s="39"/>
      <c r="P6" s="63" t="s">
        <v>204</v>
      </c>
      <c r="Q6" s="63"/>
      <c r="R6" s="60"/>
      <c r="S6" s="119" t="str">
        <f t="shared" si="1"/>
        <v>①</v>
      </c>
      <c r="U6" s="45" t="str">
        <f>H2</f>
        <v>注文書無し</v>
      </c>
      <c r="V6" s="46" t="str">
        <f ca="1"/>
        <v>注文書無し</v>
      </c>
    </row>
    <row r="7" spans="2:22" ht="25.2" customHeight="1" x14ac:dyDescent="0.3">
      <c r="B7" s="28">
        <f t="shared" si="0"/>
        <v>5</v>
      </c>
      <c r="C7" s="40" t="s">
        <v>144</v>
      </c>
      <c r="D7" s="39" t="s">
        <v>163</v>
      </c>
      <c r="E7" s="66" t="s">
        <v>144</v>
      </c>
      <c r="F7" s="39"/>
      <c r="G7" s="39"/>
      <c r="H7" s="66" t="s">
        <v>144</v>
      </c>
      <c r="I7" s="39"/>
      <c r="J7" s="39"/>
      <c r="K7" s="39"/>
      <c r="L7" s="39"/>
      <c r="M7" s="39"/>
      <c r="N7" s="39"/>
      <c r="O7" s="39"/>
      <c r="P7" s="63" t="s">
        <v>204</v>
      </c>
      <c r="Q7" s="63"/>
      <c r="R7" s="60"/>
      <c r="S7" s="119" t="str">
        <f t="shared" si="1"/>
        <v>①</v>
      </c>
      <c r="U7" s="45" t="str">
        <f>I2</f>
        <v>SGZ</v>
      </c>
      <c r="V7" s="46" t="str">
        <f ca="1"/>
        <v>SGZ</v>
      </c>
    </row>
    <row r="8" spans="2:22" ht="25.2" customHeight="1" x14ac:dyDescent="0.3">
      <c r="B8" s="28">
        <f t="shared" si="0"/>
        <v>6</v>
      </c>
      <c r="C8" s="40" t="s">
        <v>158</v>
      </c>
      <c r="D8" s="39" t="s">
        <v>163</v>
      </c>
      <c r="E8" s="66" t="s">
        <v>158</v>
      </c>
      <c r="F8" s="39"/>
      <c r="G8" s="39"/>
      <c r="H8" s="66" t="s">
        <v>158</v>
      </c>
      <c r="I8" s="39"/>
      <c r="J8" s="39"/>
      <c r="K8" s="39"/>
      <c r="L8" s="39"/>
      <c r="M8" s="39"/>
      <c r="N8" s="39"/>
      <c r="O8" s="39"/>
      <c r="P8" s="63" t="s">
        <v>204</v>
      </c>
      <c r="Q8" s="63"/>
      <c r="R8" s="60"/>
      <c r="S8" s="119" t="str">
        <f t="shared" si="1"/>
        <v>①</v>
      </c>
      <c r="U8" s="45" t="str">
        <f>IF(J2="","",E2)</f>
        <v/>
      </c>
      <c r="V8" s="46"/>
    </row>
    <row r="9" spans="2:22" ht="25.2" customHeight="1" x14ac:dyDescent="0.3">
      <c r="B9" s="28">
        <f t="shared" si="0"/>
        <v>7</v>
      </c>
      <c r="C9" s="40" t="s">
        <v>145</v>
      </c>
      <c r="D9" s="39" t="s">
        <v>163</v>
      </c>
      <c r="E9" s="66" t="s">
        <v>145</v>
      </c>
      <c r="F9" s="39"/>
      <c r="G9" s="39"/>
      <c r="H9" s="66" t="s">
        <v>145</v>
      </c>
      <c r="I9" s="39"/>
      <c r="J9" s="39"/>
      <c r="K9" s="39"/>
      <c r="L9" s="39"/>
      <c r="M9" s="39"/>
      <c r="N9" s="39"/>
      <c r="O9" s="39"/>
      <c r="P9" s="63" t="s">
        <v>204</v>
      </c>
      <c r="Q9" s="63"/>
      <c r="R9" s="60"/>
      <c r="S9" s="119" t="str">
        <f t="shared" si="1"/>
        <v>①</v>
      </c>
      <c r="U9" s="45" t="str">
        <f>IF(K2="","",F2)</f>
        <v/>
      </c>
      <c r="V9" s="46"/>
    </row>
    <row r="10" spans="2:22" ht="25.2" customHeight="1" x14ac:dyDescent="0.3">
      <c r="B10" s="28">
        <f t="shared" si="0"/>
        <v>8</v>
      </c>
      <c r="C10" s="40" t="s">
        <v>146</v>
      </c>
      <c r="D10" s="39" t="s">
        <v>163</v>
      </c>
      <c r="E10" s="66" t="s">
        <v>146</v>
      </c>
      <c r="F10" s="39"/>
      <c r="G10" s="39"/>
      <c r="H10" s="66" t="s">
        <v>146</v>
      </c>
      <c r="I10" s="39"/>
      <c r="J10" s="39"/>
      <c r="K10" s="39"/>
      <c r="L10" s="39"/>
      <c r="M10" s="39"/>
      <c r="N10" s="39"/>
      <c r="O10" s="39"/>
      <c r="P10" s="63" t="s">
        <v>204</v>
      </c>
      <c r="Q10" s="63"/>
      <c r="R10" s="60"/>
      <c r="S10" s="119" t="str">
        <f t="shared" si="1"/>
        <v>①</v>
      </c>
      <c r="U10" s="45" t="str">
        <f>IF(L2="","",L2)</f>
        <v/>
      </c>
      <c r="V10" s="46"/>
    </row>
    <row r="11" spans="2:22" ht="25.2" customHeight="1" x14ac:dyDescent="0.3">
      <c r="B11" s="28">
        <f t="shared" si="0"/>
        <v>9</v>
      </c>
      <c r="C11" s="40" t="s">
        <v>159</v>
      </c>
      <c r="D11" s="39" t="s">
        <v>163</v>
      </c>
      <c r="E11" s="66" t="s">
        <v>159</v>
      </c>
      <c r="F11" s="39"/>
      <c r="G11" s="39"/>
      <c r="H11" s="66" t="s">
        <v>159</v>
      </c>
      <c r="I11" s="39"/>
      <c r="J11" s="39"/>
      <c r="K11" s="39"/>
      <c r="L11" s="39"/>
      <c r="M11" s="39"/>
      <c r="N11" s="39"/>
      <c r="O11" s="39"/>
      <c r="P11" s="63" t="s">
        <v>204</v>
      </c>
      <c r="Q11" s="63"/>
      <c r="R11" s="60"/>
      <c r="S11" s="119" t="str">
        <f t="shared" si="1"/>
        <v>①</v>
      </c>
      <c r="U11" s="45" t="str">
        <f>IF(M2="","",M2)</f>
        <v/>
      </c>
      <c r="V11" s="46"/>
    </row>
    <row r="12" spans="2:22" ht="25.2" customHeight="1" x14ac:dyDescent="0.3">
      <c r="B12" s="28">
        <f t="shared" si="0"/>
        <v>10</v>
      </c>
      <c r="C12" s="40" t="s">
        <v>147</v>
      </c>
      <c r="D12" s="39" t="s">
        <v>163</v>
      </c>
      <c r="E12" s="66" t="s">
        <v>147</v>
      </c>
      <c r="F12" s="39"/>
      <c r="G12" s="39"/>
      <c r="H12" s="66" t="s">
        <v>147</v>
      </c>
      <c r="I12" s="39"/>
      <c r="J12" s="39"/>
      <c r="K12" s="39"/>
      <c r="L12" s="39"/>
      <c r="M12" s="39"/>
      <c r="N12" s="39"/>
      <c r="O12" s="39"/>
      <c r="P12" s="63" t="s">
        <v>204</v>
      </c>
      <c r="Q12" s="63"/>
      <c r="R12" s="60"/>
      <c r="S12" s="119" t="str">
        <f t="shared" si="1"/>
        <v>①</v>
      </c>
      <c r="U12" s="45" t="str">
        <f>IF(N2="","",N2)</f>
        <v/>
      </c>
      <c r="V12" s="46"/>
    </row>
    <row r="13" spans="2:22" ht="25.2" customHeight="1" thickBot="1" x14ac:dyDescent="0.35">
      <c r="B13" s="28">
        <f t="shared" si="0"/>
        <v>11</v>
      </c>
      <c r="C13" s="40" t="s">
        <v>148</v>
      </c>
      <c r="D13" s="39" t="s">
        <v>163</v>
      </c>
      <c r="E13" s="66" t="s">
        <v>148</v>
      </c>
      <c r="F13" s="39"/>
      <c r="G13" s="39"/>
      <c r="H13" s="66" t="s">
        <v>148</v>
      </c>
      <c r="I13" s="39"/>
      <c r="J13" s="39"/>
      <c r="K13" s="39"/>
      <c r="L13" s="39"/>
      <c r="M13" s="39"/>
      <c r="N13" s="39"/>
      <c r="O13" s="39"/>
      <c r="P13" s="63" t="s">
        <v>204</v>
      </c>
      <c r="Q13" s="63"/>
      <c r="R13" s="60"/>
      <c r="S13" s="119" t="str">
        <f t="shared" si="1"/>
        <v>①</v>
      </c>
      <c r="U13" s="47" t="str">
        <f>IF(O2="","",O2)</f>
        <v/>
      </c>
      <c r="V13" s="48"/>
    </row>
    <row r="14" spans="2:22" ht="25.2" customHeight="1" x14ac:dyDescent="0.3">
      <c r="B14" s="28">
        <f t="shared" si="0"/>
        <v>12</v>
      </c>
      <c r="C14" s="40" t="s">
        <v>149</v>
      </c>
      <c r="D14" s="39" t="s">
        <v>163</v>
      </c>
      <c r="E14" s="66" t="s">
        <v>149</v>
      </c>
      <c r="F14" s="39"/>
      <c r="G14" s="39"/>
      <c r="H14" s="66" t="s">
        <v>149</v>
      </c>
      <c r="I14" s="39"/>
      <c r="J14" s="39"/>
      <c r="K14" s="39"/>
      <c r="L14" s="39"/>
      <c r="M14" s="39"/>
      <c r="N14" s="39"/>
      <c r="O14" s="39"/>
      <c r="P14" s="63" t="s">
        <v>204</v>
      </c>
      <c r="Q14" s="63"/>
      <c r="R14" s="60"/>
      <c r="S14" s="119" t="str">
        <f t="shared" si="1"/>
        <v>①</v>
      </c>
    </row>
    <row r="15" spans="2:22" ht="25.2" customHeight="1" x14ac:dyDescent="0.3">
      <c r="B15" s="28">
        <f t="shared" si="0"/>
        <v>13</v>
      </c>
      <c r="C15" s="40" t="s">
        <v>137</v>
      </c>
      <c r="D15" s="39" t="s">
        <v>186</v>
      </c>
      <c r="E15" s="66"/>
      <c r="F15" s="39"/>
      <c r="G15" s="39"/>
      <c r="H15" s="39" t="s">
        <v>137</v>
      </c>
      <c r="I15" s="39" t="s">
        <v>137</v>
      </c>
      <c r="J15" s="39"/>
      <c r="K15" s="39"/>
      <c r="L15" s="39"/>
      <c r="M15" s="39"/>
      <c r="N15" s="39"/>
      <c r="O15" s="39"/>
      <c r="P15" s="63" t="s">
        <v>204</v>
      </c>
      <c r="Q15" s="63" t="s">
        <v>251</v>
      </c>
      <c r="R15" s="60" t="s">
        <v>294</v>
      </c>
      <c r="S15" s="119" t="str">
        <f t="shared" si="1"/>
        <v>①</v>
      </c>
    </row>
    <row r="16" spans="2:22" ht="25.2" customHeight="1" x14ac:dyDescent="0.3">
      <c r="B16" s="28">
        <f t="shared" si="0"/>
        <v>14</v>
      </c>
      <c r="C16" s="40" t="s">
        <v>161</v>
      </c>
      <c r="D16" s="39" t="s">
        <v>186</v>
      </c>
      <c r="E16" s="66" t="s">
        <v>161</v>
      </c>
      <c r="F16" s="39"/>
      <c r="G16" s="39"/>
      <c r="H16" s="66" t="s">
        <v>161</v>
      </c>
      <c r="I16" s="39"/>
      <c r="J16" s="39"/>
      <c r="K16" s="39"/>
      <c r="L16" s="39"/>
      <c r="M16" s="39"/>
      <c r="N16" s="39"/>
      <c r="O16" s="39"/>
      <c r="P16" s="63" t="s">
        <v>204</v>
      </c>
      <c r="Q16" s="63"/>
      <c r="R16" s="61"/>
      <c r="S16" s="119" t="str">
        <f t="shared" si="1"/>
        <v>①</v>
      </c>
    </row>
    <row r="17" spans="2:19" ht="25.2" customHeight="1" x14ac:dyDescent="0.3">
      <c r="B17" s="28">
        <f t="shared" si="0"/>
        <v>15</v>
      </c>
      <c r="C17" s="40" t="s">
        <v>150</v>
      </c>
      <c r="D17" s="39" t="s">
        <v>163</v>
      </c>
      <c r="E17" s="40" t="s">
        <v>150</v>
      </c>
      <c r="F17" s="56"/>
      <c r="G17" s="56"/>
      <c r="H17" s="40" t="s">
        <v>150</v>
      </c>
      <c r="I17" s="56"/>
      <c r="J17" s="56"/>
      <c r="K17" s="56"/>
      <c r="L17" s="56"/>
      <c r="M17" s="56"/>
      <c r="N17" s="56"/>
      <c r="O17" s="56"/>
      <c r="P17" s="63" t="s">
        <v>222</v>
      </c>
      <c r="Q17" s="64" t="s">
        <v>278</v>
      </c>
      <c r="R17" s="61" t="s">
        <v>322</v>
      </c>
      <c r="S17" s="119" t="str">
        <f t="shared" si="1"/>
        <v>③</v>
      </c>
    </row>
    <row r="18" spans="2:19" ht="25.2" customHeight="1" x14ac:dyDescent="0.3">
      <c r="B18" s="28">
        <f t="shared" si="0"/>
        <v>16</v>
      </c>
      <c r="C18" s="40" t="s">
        <v>136</v>
      </c>
      <c r="D18" s="39" t="s">
        <v>186</v>
      </c>
      <c r="E18" s="39"/>
      <c r="F18" s="39" t="s">
        <v>136</v>
      </c>
      <c r="G18" s="39" t="s">
        <v>136</v>
      </c>
      <c r="H18" s="39" t="s">
        <v>136</v>
      </c>
      <c r="I18" s="56"/>
      <c r="J18" s="56"/>
      <c r="K18" s="56"/>
      <c r="L18" s="56"/>
      <c r="M18" s="56"/>
      <c r="N18" s="56"/>
      <c r="O18" s="56"/>
      <c r="P18" s="63" t="s">
        <v>226</v>
      </c>
      <c r="Q18" s="63" t="s">
        <v>229</v>
      </c>
      <c r="R18" s="61"/>
      <c r="S18" s="119" t="str">
        <f t="shared" si="1"/>
        <v>②</v>
      </c>
    </row>
    <row r="19" spans="2:19" ht="25.2" customHeight="1" x14ac:dyDescent="0.3">
      <c r="B19" s="28">
        <f t="shared" si="0"/>
        <v>17</v>
      </c>
      <c r="C19" s="40" t="s">
        <v>138</v>
      </c>
      <c r="D19" s="39" t="s">
        <v>186</v>
      </c>
      <c r="E19" s="67"/>
      <c r="F19" s="56"/>
      <c r="G19" s="39" t="s">
        <v>138</v>
      </c>
      <c r="H19" s="39" t="s">
        <v>138</v>
      </c>
      <c r="I19" s="56"/>
      <c r="J19" s="56"/>
      <c r="K19" s="56"/>
      <c r="L19" s="56"/>
      <c r="M19" s="56"/>
      <c r="N19" s="56"/>
      <c r="O19" s="56"/>
      <c r="P19" s="63" t="s">
        <v>204</v>
      </c>
      <c r="Q19" s="64"/>
      <c r="R19" s="61"/>
      <c r="S19" s="119" t="str">
        <f t="shared" si="1"/>
        <v>①</v>
      </c>
    </row>
    <row r="20" spans="2:19" ht="25.2" customHeight="1" x14ac:dyDescent="0.3">
      <c r="B20" s="28">
        <f t="shared" si="0"/>
        <v>18</v>
      </c>
      <c r="C20" s="40" t="s">
        <v>139</v>
      </c>
      <c r="D20" s="39" t="s">
        <v>186</v>
      </c>
      <c r="E20" s="67"/>
      <c r="F20" s="56"/>
      <c r="G20" s="39" t="s">
        <v>139</v>
      </c>
      <c r="H20" s="39" t="s">
        <v>139</v>
      </c>
      <c r="I20" s="56"/>
      <c r="J20" s="56"/>
      <c r="K20" s="56"/>
      <c r="L20" s="56"/>
      <c r="M20" s="56"/>
      <c r="N20" s="56"/>
      <c r="O20" s="56"/>
      <c r="P20" s="63" t="s">
        <v>227</v>
      </c>
      <c r="Q20" s="64"/>
      <c r="R20" s="61"/>
      <c r="S20" s="119" t="str">
        <f t="shared" si="1"/>
        <v>③</v>
      </c>
    </row>
    <row r="21" spans="2:19" ht="25.2" customHeight="1" x14ac:dyDescent="0.3">
      <c r="B21" s="28">
        <f t="shared" si="0"/>
        <v>19</v>
      </c>
      <c r="C21" s="40" t="s">
        <v>142</v>
      </c>
      <c r="D21" s="39" t="s">
        <v>186</v>
      </c>
      <c r="E21" s="67"/>
      <c r="F21" s="56"/>
      <c r="G21" s="39" t="s">
        <v>142</v>
      </c>
      <c r="H21" s="39" t="s">
        <v>142</v>
      </c>
      <c r="I21" s="56"/>
      <c r="J21" s="56"/>
      <c r="K21" s="56"/>
      <c r="L21" s="56"/>
      <c r="M21" s="56"/>
      <c r="N21" s="56"/>
      <c r="O21" s="56"/>
      <c r="P21" s="64" t="s">
        <v>204</v>
      </c>
      <c r="Q21" s="64"/>
      <c r="R21" s="61"/>
      <c r="S21" s="119" t="str">
        <f t="shared" si="1"/>
        <v>①</v>
      </c>
    </row>
    <row r="22" spans="2:19" ht="25.2" customHeight="1" x14ac:dyDescent="0.3">
      <c r="B22" s="28">
        <f t="shared" si="0"/>
        <v>20</v>
      </c>
      <c r="C22" s="40" t="s">
        <v>179</v>
      </c>
      <c r="D22" s="39" t="s">
        <v>186</v>
      </c>
      <c r="E22" s="67"/>
      <c r="F22" s="56"/>
      <c r="G22" s="39" t="s">
        <v>179</v>
      </c>
      <c r="H22" s="39" t="s">
        <v>179</v>
      </c>
      <c r="I22" s="56"/>
      <c r="J22" s="56"/>
      <c r="K22" s="56"/>
      <c r="L22" s="56"/>
      <c r="M22" s="56"/>
      <c r="N22" s="56"/>
      <c r="O22" s="56"/>
      <c r="P22" s="63" t="s">
        <v>228</v>
      </c>
      <c r="Q22" s="64"/>
      <c r="R22" s="61"/>
      <c r="S22" s="119" t="str">
        <f t="shared" si="1"/>
        <v>③</v>
      </c>
    </row>
    <row r="23" spans="2:19" ht="25.2" customHeight="1" x14ac:dyDescent="0.3">
      <c r="B23" s="28">
        <f t="shared" si="0"/>
        <v>21</v>
      </c>
      <c r="C23" s="40" t="s">
        <v>160</v>
      </c>
      <c r="D23" s="39" t="s">
        <v>186</v>
      </c>
      <c r="E23" s="66"/>
      <c r="F23" s="56"/>
      <c r="G23" s="56"/>
      <c r="H23" s="39" t="s">
        <v>160</v>
      </c>
      <c r="I23" s="56"/>
      <c r="J23" s="56"/>
      <c r="K23" s="56"/>
      <c r="L23" s="56"/>
      <c r="M23" s="56"/>
      <c r="N23" s="56"/>
      <c r="O23" s="56"/>
      <c r="P23" s="63" t="s">
        <v>228</v>
      </c>
      <c r="Q23" s="64"/>
      <c r="R23" s="61"/>
      <c r="S23" s="119" t="str">
        <f t="shared" si="1"/>
        <v>③</v>
      </c>
    </row>
    <row r="24" spans="2:19" ht="25.2" customHeight="1" x14ac:dyDescent="0.3">
      <c r="B24" s="28">
        <f t="shared" si="0"/>
        <v>22</v>
      </c>
      <c r="C24" s="40" t="s">
        <v>141</v>
      </c>
      <c r="D24" s="39" t="s">
        <v>186</v>
      </c>
      <c r="E24" s="66"/>
      <c r="F24" s="56"/>
      <c r="G24" s="56"/>
      <c r="H24" s="39" t="s">
        <v>141</v>
      </c>
      <c r="I24" s="56"/>
      <c r="J24" s="56"/>
      <c r="K24" s="56"/>
      <c r="L24" s="56"/>
      <c r="M24" s="56"/>
      <c r="N24" s="56"/>
      <c r="O24" s="56"/>
      <c r="P24" s="63" t="s">
        <v>228</v>
      </c>
      <c r="Q24" s="64"/>
      <c r="R24" s="61"/>
      <c r="S24" s="119" t="str">
        <f t="shared" si="1"/>
        <v>③</v>
      </c>
    </row>
    <row r="25" spans="2:19" ht="25.2" customHeight="1" x14ac:dyDescent="0.3">
      <c r="B25" s="28">
        <f t="shared" si="0"/>
        <v>23</v>
      </c>
      <c r="C25" s="40" t="s">
        <v>184</v>
      </c>
      <c r="D25" s="39" t="s">
        <v>163</v>
      </c>
      <c r="E25" s="40" t="s">
        <v>184</v>
      </c>
      <c r="F25" s="56"/>
      <c r="G25" s="56"/>
      <c r="H25" s="40" t="s">
        <v>184</v>
      </c>
      <c r="I25" s="56"/>
      <c r="J25" s="56"/>
      <c r="K25" s="56"/>
      <c r="L25" s="56"/>
      <c r="M25" s="56"/>
      <c r="N25" s="56"/>
      <c r="O25" s="56"/>
      <c r="P25" s="11" t="s">
        <v>224</v>
      </c>
      <c r="Q25" s="63" t="s">
        <v>220</v>
      </c>
      <c r="R25" s="61"/>
      <c r="S25" s="119" t="str">
        <f t="shared" si="1"/>
        <v>②</v>
      </c>
    </row>
    <row r="26" spans="2:19" ht="25.2" customHeight="1" x14ac:dyDescent="0.3">
      <c r="B26" s="28">
        <f t="shared" si="0"/>
        <v>24</v>
      </c>
      <c r="C26" s="40" t="s">
        <v>183</v>
      </c>
      <c r="D26" s="39" t="s">
        <v>163</v>
      </c>
      <c r="E26" s="40"/>
      <c r="F26" s="56"/>
      <c r="G26" s="56"/>
      <c r="H26" s="40" t="s">
        <v>183</v>
      </c>
      <c r="I26" s="56"/>
      <c r="J26" s="56"/>
      <c r="K26" s="56"/>
      <c r="L26" s="56"/>
      <c r="M26" s="56"/>
      <c r="N26" s="56"/>
      <c r="O26" s="56"/>
      <c r="P26" s="63" t="s">
        <v>222</v>
      </c>
      <c r="Q26" s="63"/>
      <c r="R26" s="61"/>
      <c r="S26" s="119" t="str">
        <f t="shared" si="1"/>
        <v>③</v>
      </c>
    </row>
    <row r="27" spans="2:19" ht="25.2" customHeight="1" x14ac:dyDescent="0.3">
      <c r="B27" s="28">
        <f t="shared" si="0"/>
        <v>25</v>
      </c>
      <c r="C27" s="40" t="s">
        <v>156</v>
      </c>
      <c r="D27" s="39" t="s">
        <v>186</v>
      </c>
      <c r="E27" s="40"/>
      <c r="F27" s="56"/>
      <c r="G27" s="56"/>
      <c r="H27" s="40" t="s">
        <v>156</v>
      </c>
      <c r="I27" s="56"/>
      <c r="J27" s="56"/>
      <c r="K27" s="56"/>
      <c r="L27" s="56"/>
      <c r="M27" s="56"/>
      <c r="N27" s="56"/>
      <c r="O27" s="56"/>
      <c r="P27" s="63" t="s">
        <v>227</v>
      </c>
      <c r="Q27" s="64"/>
      <c r="R27" s="61"/>
      <c r="S27" s="119" t="str">
        <f t="shared" si="1"/>
        <v>③</v>
      </c>
    </row>
    <row r="28" spans="2:19" ht="25.2" customHeight="1" x14ac:dyDescent="0.3">
      <c r="B28" s="28">
        <f t="shared" si="0"/>
        <v>26</v>
      </c>
      <c r="C28" s="40" t="s">
        <v>154</v>
      </c>
      <c r="D28" s="39" t="s">
        <v>186</v>
      </c>
      <c r="E28" s="66"/>
      <c r="F28" s="56"/>
      <c r="G28" s="56"/>
      <c r="H28" s="39" t="s">
        <v>154</v>
      </c>
      <c r="I28" s="56"/>
      <c r="J28" s="56"/>
      <c r="K28" s="56"/>
      <c r="L28" s="56"/>
      <c r="M28" s="56"/>
      <c r="N28" s="56"/>
      <c r="O28" s="56"/>
      <c r="P28" s="63" t="s">
        <v>227</v>
      </c>
      <c r="Q28" s="64"/>
      <c r="R28" s="61"/>
      <c r="S28" s="119" t="str">
        <f t="shared" si="1"/>
        <v>③</v>
      </c>
    </row>
    <row r="29" spans="2:19" ht="25.2" customHeight="1" x14ac:dyDescent="0.3">
      <c r="B29" s="28">
        <f t="shared" si="0"/>
        <v>27</v>
      </c>
      <c r="C29" s="40" t="s">
        <v>151</v>
      </c>
      <c r="D29" s="39" t="s">
        <v>186</v>
      </c>
      <c r="E29" s="66"/>
      <c r="F29" s="56"/>
      <c r="G29" s="56"/>
      <c r="H29" s="56" t="s">
        <v>151</v>
      </c>
      <c r="I29" s="56" t="s">
        <v>151</v>
      </c>
      <c r="J29" s="56"/>
      <c r="K29" s="56"/>
      <c r="L29" s="56"/>
      <c r="M29" s="56"/>
      <c r="N29" s="56"/>
      <c r="O29" s="56"/>
      <c r="P29" s="64" t="s">
        <v>204</v>
      </c>
      <c r="Q29" s="64" t="s">
        <v>251</v>
      </c>
      <c r="R29" s="60" t="s">
        <v>294</v>
      </c>
      <c r="S29" s="119" t="str">
        <f t="shared" si="1"/>
        <v>①</v>
      </c>
    </row>
    <row r="30" spans="2:19" ht="25.2" customHeight="1" x14ac:dyDescent="0.3">
      <c r="B30" s="28">
        <f t="shared" si="0"/>
        <v>28</v>
      </c>
      <c r="C30" s="40" t="s">
        <v>179</v>
      </c>
      <c r="D30" s="39" t="s">
        <v>186</v>
      </c>
      <c r="E30" s="67"/>
      <c r="F30" s="56"/>
      <c r="G30" s="56"/>
      <c r="H30" s="39" t="s">
        <v>179</v>
      </c>
      <c r="I30" s="56"/>
      <c r="J30" s="56"/>
      <c r="K30" s="56"/>
      <c r="L30" s="56"/>
      <c r="M30" s="56"/>
      <c r="N30" s="56"/>
      <c r="O30" s="56"/>
      <c r="P30" s="63" t="s">
        <v>227</v>
      </c>
      <c r="Q30" s="64"/>
      <c r="R30" s="61"/>
      <c r="S30" s="119" t="str">
        <f t="shared" si="1"/>
        <v>③</v>
      </c>
    </row>
    <row r="31" spans="2:19" ht="25.2" customHeight="1" x14ac:dyDescent="0.3">
      <c r="B31" s="28">
        <f t="shared" si="0"/>
        <v>29</v>
      </c>
      <c r="C31" s="40" t="s">
        <v>180</v>
      </c>
      <c r="D31" s="39" t="s">
        <v>186</v>
      </c>
      <c r="E31" s="67"/>
      <c r="F31" s="56"/>
      <c r="G31" s="56"/>
      <c r="H31" s="56" t="s">
        <v>180</v>
      </c>
      <c r="I31" s="56"/>
      <c r="J31" s="56"/>
      <c r="K31" s="56"/>
      <c r="L31" s="56"/>
      <c r="M31" s="56"/>
      <c r="N31" s="56"/>
      <c r="O31" s="56"/>
      <c r="P31" s="64" t="s">
        <v>204</v>
      </c>
      <c r="Q31" s="64"/>
      <c r="R31" s="61"/>
      <c r="S31" s="119" t="str">
        <f t="shared" si="1"/>
        <v>①</v>
      </c>
    </row>
    <row r="32" spans="2:19" ht="25.2" customHeight="1" x14ac:dyDescent="0.3">
      <c r="B32" s="28"/>
      <c r="C32" s="40"/>
      <c r="D32" s="39"/>
      <c r="E32" s="67"/>
      <c r="F32" s="56"/>
      <c r="G32" s="56"/>
      <c r="H32" s="56"/>
      <c r="I32" s="56"/>
      <c r="J32" s="56"/>
      <c r="K32" s="56"/>
      <c r="L32" s="56"/>
      <c r="M32" s="56"/>
      <c r="N32" s="56"/>
      <c r="O32" s="56"/>
      <c r="P32" s="64"/>
      <c r="Q32" s="64"/>
      <c r="R32" s="61"/>
      <c r="S32" s="119" t="str">
        <f t="shared" si="1"/>
        <v/>
      </c>
    </row>
    <row r="33" spans="2:19" ht="25.2" customHeight="1" x14ac:dyDescent="0.3">
      <c r="B33" s="28"/>
      <c r="C33" s="40"/>
      <c r="D33" s="39"/>
      <c r="E33" s="67"/>
      <c r="F33" s="56"/>
      <c r="G33" s="56"/>
      <c r="H33" s="56"/>
      <c r="I33" s="56"/>
      <c r="J33" s="56"/>
      <c r="K33" s="56"/>
      <c r="L33" s="56"/>
      <c r="M33" s="56"/>
      <c r="N33" s="56"/>
      <c r="O33" s="56"/>
      <c r="P33" s="64"/>
      <c r="Q33" s="64"/>
      <c r="R33" s="61"/>
      <c r="S33" s="119" t="str">
        <f t="shared" si="1"/>
        <v/>
      </c>
    </row>
    <row r="34" spans="2:19" ht="25.2" customHeight="1" x14ac:dyDescent="0.3">
      <c r="B34" s="28"/>
      <c r="C34" s="40"/>
      <c r="D34" s="39"/>
      <c r="E34" s="67"/>
      <c r="F34" s="56"/>
      <c r="G34" s="56"/>
      <c r="H34" s="56"/>
      <c r="I34" s="56"/>
      <c r="J34" s="56"/>
      <c r="K34" s="56"/>
      <c r="L34" s="56"/>
      <c r="M34" s="56"/>
      <c r="N34" s="56"/>
      <c r="O34" s="56"/>
      <c r="P34" s="64"/>
      <c r="Q34" s="64"/>
      <c r="R34" s="61"/>
      <c r="S34" s="119" t="str">
        <f t="shared" si="1"/>
        <v/>
      </c>
    </row>
    <row r="35" spans="2:19" ht="25.2" customHeight="1" x14ac:dyDescent="0.3">
      <c r="B35" s="28"/>
      <c r="C35" s="40"/>
      <c r="D35" s="39"/>
      <c r="E35" s="67"/>
      <c r="F35" s="56"/>
      <c r="G35" s="56"/>
      <c r="H35" s="56"/>
      <c r="I35" s="56"/>
      <c r="J35" s="56"/>
      <c r="K35" s="56"/>
      <c r="L35" s="56"/>
      <c r="M35" s="56"/>
      <c r="N35" s="56"/>
      <c r="O35" s="56"/>
      <c r="P35" s="64"/>
      <c r="Q35" s="64"/>
      <c r="R35" s="61"/>
      <c r="S35" s="119" t="str">
        <f t="shared" si="1"/>
        <v/>
      </c>
    </row>
    <row r="36" spans="2:19" ht="25.2" customHeight="1" x14ac:dyDescent="0.3">
      <c r="B36" s="28"/>
      <c r="C36" s="40"/>
      <c r="D36" s="39"/>
      <c r="E36" s="67"/>
      <c r="F36" s="56"/>
      <c r="G36" s="56"/>
      <c r="H36" s="56"/>
      <c r="I36" s="56"/>
      <c r="J36" s="56"/>
      <c r="K36" s="56"/>
      <c r="L36" s="56"/>
      <c r="M36" s="56"/>
      <c r="N36" s="56"/>
      <c r="O36" s="56"/>
      <c r="P36" s="64"/>
      <c r="Q36" s="64"/>
      <c r="R36" s="61"/>
      <c r="S36" s="119" t="str">
        <f t="shared" si="1"/>
        <v/>
      </c>
    </row>
    <row r="37" spans="2:19" ht="25.2" customHeight="1" x14ac:dyDescent="0.3">
      <c r="B37" s="28"/>
      <c r="C37" s="40"/>
      <c r="D37" s="39"/>
      <c r="E37" s="67"/>
      <c r="F37" s="56"/>
      <c r="G37" s="56"/>
      <c r="H37" s="56"/>
      <c r="I37" s="56"/>
      <c r="J37" s="56"/>
      <c r="K37" s="56"/>
      <c r="L37" s="56"/>
      <c r="M37" s="56"/>
      <c r="N37" s="56"/>
      <c r="O37" s="56"/>
      <c r="P37" s="64"/>
      <c r="Q37" s="64"/>
      <c r="R37" s="61"/>
      <c r="S37" s="119" t="str">
        <f t="shared" si="1"/>
        <v/>
      </c>
    </row>
    <row r="38" spans="2:19" ht="25.2" customHeight="1" x14ac:dyDescent="0.3">
      <c r="B38" s="28"/>
      <c r="C38" s="40"/>
      <c r="D38" s="39"/>
      <c r="E38" s="67"/>
      <c r="F38" s="56"/>
      <c r="G38" s="56"/>
      <c r="H38" s="56"/>
      <c r="I38" s="56"/>
      <c r="J38" s="56"/>
      <c r="K38" s="56"/>
      <c r="L38" s="56"/>
      <c r="M38" s="56"/>
      <c r="N38" s="56"/>
      <c r="O38" s="56"/>
      <c r="P38" s="64"/>
      <c r="Q38" s="64"/>
      <c r="R38" s="61"/>
      <c r="S38" s="119" t="str">
        <f t="shared" si="1"/>
        <v/>
      </c>
    </row>
    <row r="39" spans="2:19" ht="25.2" customHeight="1" x14ac:dyDescent="0.3">
      <c r="B39" s="28"/>
      <c r="C39" s="40"/>
      <c r="D39" s="39"/>
      <c r="E39" s="67"/>
      <c r="F39" s="56"/>
      <c r="G39" s="56"/>
      <c r="H39" s="56"/>
      <c r="I39" s="56"/>
      <c r="J39" s="56"/>
      <c r="K39" s="56"/>
      <c r="L39" s="56"/>
      <c r="M39" s="56"/>
      <c r="N39" s="56"/>
      <c r="O39" s="56"/>
      <c r="P39" s="64"/>
      <c r="Q39" s="64"/>
      <c r="R39" s="61"/>
      <c r="S39" s="119" t="str">
        <f t="shared" si="1"/>
        <v/>
      </c>
    </row>
    <row r="40" spans="2:19" ht="25.2" customHeight="1" x14ac:dyDescent="0.3">
      <c r="B40" s="28"/>
      <c r="C40" s="40"/>
      <c r="D40" s="39"/>
      <c r="E40" s="67"/>
      <c r="F40" s="56"/>
      <c r="G40" s="56"/>
      <c r="H40" s="56"/>
      <c r="I40" s="56"/>
      <c r="J40" s="56"/>
      <c r="K40" s="56"/>
      <c r="L40" s="56"/>
      <c r="M40" s="56"/>
      <c r="N40" s="56"/>
      <c r="O40" s="56"/>
      <c r="P40" s="64"/>
      <c r="Q40" s="64"/>
      <c r="R40" s="61"/>
      <c r="S40" s="119" t="str">
        <f t="shared" si="1"/>
        <v/>
      </c>
    </row>
    <row r="41" spans="2:19" ht="25.2" customHeight="1" x14ac:dyDescent="0.3">
      <c r="B41" s="28"/>
      <c r="C41" s="40"/>
      <c r="D41" s="39"/>
      <c r="E41" s="67"/>
      <c r="F41" s="56"/>
      <c r="G41" s="56"/>
      <c r="H41" s="56"/>
      <c r="I41" s="56"/>
      <c r="J41" s="56"/>
      <c r="K41" s="56"/>
      <c r="L41" s="56"/>
      <c r="M41" s="56"/>
      <c r="N41" s="56"/>
      <c r="O41" s="56"/>
      <c r="P41" s="64"/>
      <c r="Q41" s="64"/>
      <c r="R41" s="61"/>
      <c r="S41" s="119" t="str">
        <f t="shared" si="1"/>
        <v/>
      </c>
    </row>
    <row r="42" spans="2:19" ht="25.2" customHeight="1" x14ac:dyDescent="0.3">
      <c r="B42" s="28"/>
      <c r="C42" s="40"/>
      <c r="D42" s="39"/>
      <c r="E42" s="67"/>
      <c r="F42" s="56"/>
      <c r="G42" s="56"/>
      <c r="H42" s="56"/>
      <c r="I42" s="56"/>
      <c r="J42" s="56"/>
      <c r="K42" s="56"/>
      <c r="L42" s="56"/>
      <c r="M42" s="56"/>
      <c r="N42" s="56"/>
      <c r="O42" s="56"/>
      <c r="P42" s="64"/>
      <c r="Q42" s="64"/>
      <c r="R42" s="61"/>
      <c r="S42" s="119" t="str">
        <f t="shared" si="1"/>
        <v/>
      </c>
    </row>
    <row r="43" spans="2:19" ht="25.2" customHeight="1" x14ac:dyDescent="0.3">
      <c r="B43" s="28"/>
      <c r="C43" s="40"/>
      <c r="D43" s="39"/>
      <c r="E43" s="67"/>
      <c r="F43" s="56"/>
      <c r="G43" s="56"/>
      <c r="H43" s="56"/>
      <c r="I43" s="56"/>
      <c r="J43" s="56"/>
      <c r="K43" s="56"/>
      <c r="L43" s="56"/>
      <c r="M43" s="56"/>
      <c r="N43" s="56"/>
      <c r="O43" s="56"/>
      <c r="P43" s="64"/>
      <c r="Q43" s="64"/>
      <c r="R43" s="61"/>
      <c r="S43" s="119" t="str">
        <f t="shared" si="1"/>
        <v/>
      </c>
    </row>
    <row r="44" spans="2:19" ht="25.2" customHeight="1" x14ac:dyDescent="0.3">
      <c r="B44" s="28"/>
      <c r="C44" s="40"/>
      <c r="D44" s="39"/>
      <c r="E44" s="67"/>
      <c r="F44" s="56"/>
      <c r="G44" s="56"/>
      <c r="H44" s="56"/>
      <c r="I44" s="56"/>
      <c r="J44" s="56"/>
      <c r="K44" s="56"/>
      <c r="L44" s="56"/>
      <c r="M44" s="56"/>
      <c r="N44" s="56"/>
      <c r="O44" s="56"/>
      <c r="P44" s="64"/>
      <c r="Q44" s="64"/>
      <c r="R44" s="61"/>
      <c r="S44" s="119" t="str">
        <f t="shared" si="1"/>
        <v/>
      </c>
    </row>
    <row r="45" spans="2:19" ht="25.2" customHeight="1" x14ac:dyDescent="0.3">
      <c r="B45" s="28"/>
      <c r="C45" s="40"/>
      <c r="D45" s="39"/>
      <c r="E45" s="67"/>
      <c r="F45" s="56"/>
      <c r="G45" s="56"/>
      <c r="H45" s="56"/>
      <c r="I45" s="56"/>
      <c r="J45" s="56"/>
      <c r="K45" s="56"/>
      <c r="L45" s="56"/>
      <c r="M45" s="56"/>
      <c r="N45" s="56"/>
      <c r="O45" s="56"/>
      <c r="P45" s="64"/>
      <c r="Q45" s="64"/>
      <c r="R45" s="61"/>
      <c r="S45" s="119" t="str">
        <f t="shared" si="1"/>
        <v/>
      </c>
    </row>
    <row r="46" spans="2:19" ht="25.2" customHeight="1" x14ac:dyDescent="0.3">
      <c r="B46" s="28"/>
      <c r="C46" s="40"/>
      <c r="D46" s="39"/>
      <c r="E46" s="67"/>
      <c r="F46" s="56"/>
      <c r="G46" s="56"/>
      <c r="H46" s="56"/>
      <c r="I46" s="56"/>
      <c r="J46" s="56"/>
      <c r="K46" s="56"/>
      <c r="L46" s="56"/>
      <c r="M46" s="56"/>
      <c r="N46" s="56"/>
      <c r="O46" s="56"/>
      <c r="P46" s="64"/>
      <c r="Q46" s="64"/>
      <c r="R46" s="61"/>
      <c r="S46" s="119" t="str">
        <f t="shared" si="1"/>
        <v/>
      </c>
    </row>
    <row r="47" spans="2:19" ht="25.2" customHeight="1" x14ac:dyDescent="0.3">
      <c r="B47" s="28"/>
      <c r="C47" s="40"/>
      <c r="D47" s="39"/>
      <c r="E47" s="67"/>
      <c r="F47" s="56"/>
      <c r="G47" s="56"/>
      <c r="H47" s="56"/>
      <c r="I47" s="56"/>
      <c r="J47" s="56"/>
      <c r="K47" s="56"/>
      <c r="L47" s="56"/>
      <c r="M47" s="56"/>
      <c r="N47" s="56"/>
      <c r="O47" s="56"/>
      <c r="P47" s="64"/>
      <c r="Q47" s="64"/>
      <c r="R47" s="61"/>
      <c r="S47" s="119" t="str">
        <f t="shared" si="1"/>
        <v/>
      </c>
    </row>
    <row r="48" spans="2:19" ht="25.2" customHeight="1" x14ac:dyDescent="0.3">
      <c r="B48" s="28"/>
      <c r="C48" s="40"/>
      <c r="D48" s="39"/>
      <c r="E48" s="67"/>
      <c r="F48" s="56"/>
      <c r="G48" s="56"/>
      <c r="H48" s="56"/>
      <c r="I48" s="56"/>
      <c r="J48" s="56"/>
      <c r="K48" s="56"/>
      <c r="L48" s="56"/>
      <c r="M48" s="56"/>
      <c r="N48" s="56"/>
      <c r="O48" s="56"/>
      <c r="P48" s="64"/>
      <c r="Q48" s="64"/>
      <c r="R48" s="61"/>
      <c r="S48" s="119" t="str">
        <f t="shared" si="1"/>
        <v/>
      </c>
    </row>
    <row r="49" spans="2:19" ht="25.2" customHeight="1" x14ac:dyDescent="0.3">
      <c r="B49" s="28"/>
      <c r="C49" s="40"/>
      <c r="D49" s="39"/>
      <c r="E49" s="67"/>
      <c r="F49" s="56"/>
      <c r="G49" s="56"/>
      <c r="H49" s="56"/>
      <c r="I49" s="56"/>
      <c r="J49" s="56"/>
      <c r="K49" s="56"/>
      <c r="L49" s="56"/>
      <c r="M49" s="56"/>
      <c r="N49" s="56"/>
      <c r="O49" s="56"/>
      <c r="P49" s="64"/>
      <c r="Q49" s="64"/>
      <c r="R49" s="61"/>
      <c r="S49" s="119" t="str">
        <f t="shared" si="1"/>
        <v/>
      </c>
    </row>
    <row r="50" spans="2:19" ht="25.2" customHeight="1" x14ac:dyDescent="0.3">
      <c r="B50" s="28"/>
      <c r="C50" s="40"/>
      <c r="D50" s="39"/>
      <c r="E50" s="67"/>
      <c r="F50" s="56"/>
      <c r="G50" s="56"/>
      <c r="H50" s="56"/>
      <c r="I50" s="56"/>
      <c r="J50" s="56"/>
      <c r="K50" s="56"/>
      <c r="L50" s="56"/>
      <c r="M50" s="56"/>
      <c r="N50" s="56"/>
      <c r="O50" s="56"/>
      <c r="P50" s="64"/>
      <c r="Q50" s="64"/>
      <c r="R50" s="61"/>
      <c r="S50" s="119" t="str">
        <f t="shared" si="1"/>
        <v/>
      </c>
    </row>
    <row r="51" spans="2:19" ht="25.2" customHeight="1" x14ac:dyDescent="0.3">
      <c r="B51" s="28"/>
      <c r="C51" s="40"/>
      <c r="D51" s="39"/>
      <c r="E51" s="67"/>
      <c r="F51" s="56"/>
      <c r="G51" s="56"/>
      <c r="H51" s="56"/>
      <c r="I51" s="56"/>
      <c r="J51" s="56"/>
      <c r="K51" s="56"/>
      <c r="L51" s="56"/>
      <c r="M51" s="56"/>
      <c r="N51" s="56"/>
      <c r="O51" s="56"/>
      <c r="P51" s="64"/>
      <c r="Q51" s="64"/>
      <c r="R51" s="61"/>
      <c r="S51" s="119" t="str">
        <f t="shared" si="1"/>
        <v/>
      </c>
    </row>
    <row r="52" spans="2:19" ht="25.2" customHeight="1" x14ac:dyDescent="0.3">
      <c r="B52" s="28"/>
      <c r="C52" s="40"/>
      <c r="D52" s="39"/>
      <c r="E52" s="67"/>
      <c r="F52" s="56"/>
      <c r="G52" s="56"/>
      <c r="H52" s="56"/>
      <c r="I52" s="56"/>
      <c r="J52" s="56"/>
      <c r="K52" s="56"/>
      <c r="L52" s="56"/>
      <c r="M52" s="56"/>
      <c r="N52" s="56"/>
      <c r="O52" s="56"/>
      <c r="P52" s="64"/>
      <c r="Q52" s="64"/>
      <c r="R52" s="61"/>
      <c r="S52" s="119" t="str">
        <f t="shared" si="1"/>
        <v/>
      </c>
    </row>
    <row r="53" spans="2:19" ht="25.2" customHeight="1" x14ac:dyDescent="0.3">
      <c r="B53" s="28"/>
      <c r="C53" s="40"/>
      <c r="D53" s="39"/>
      <c r="E53" s="67"/>
      <c r="F53" s="56"/>
      <c r="G53" s="56"/>
      <c r="H53" s="56"/>
      <c r="I53" s="56"/>
      <c r="J53" s="56"/>
      <c r="K53" s="56"/>
      <c r="L53" s="56"/>
      <c r="M53" s="56"/>
      <c r="N53" s="56"/>
      <c r="O53" s="56"/>
      <c r="P53" s="64"/>
      <c r="Q53" s="64"/>
      <c r="R53" s="61"/>
      <c r="S53" s="119" t="str">
        <f t="shared" si="1"/>
        <v/>
      </c>
    </row>
    <row r="54" spans="2:19" ht="25.2" customHeight="1" x14ac:dyDescent="0.3">
      <c r="B54" s="28"/>
      <c r="C54" s="40"/>
      <c r="D54" s="39"/>
      <c r="E54" s="67"/>
      <c r="F54" s="56"/>
      <c r="G54" s="56"/>
      <c r="H54" s="56"/>
      <c r="I54" s="56"/>
      <c r="J54" s="56"/>
      <c r="K54" s="56"/>
      <c r="L54" s="56"/>
      <c r="M54" s="56"/>
      <c r="N54" s="56"/>
      <c r="O54" s="56"/>
      <c r="P54" s="64"/>
      <c r="Q54" s="64"/>
      <c r="R54" s="61"/>
      <c r="S54" s="119" t="str">
        <f t="shared" si="1"/>
        <v/>
      </c>
    </row>
    <row r="55" spans="2:19" ht="25.2" customHeight="1" x14ac:dyDescent="0.3">
      <c r="B55" s="125"/>
      <c r="C55" s="126"/>
      <c r="D55" s="127"/>
      <c r="E55" s="128"/>
      <c r="F55" s="129"/>
      <c r="G55" s="129"/>
      <c r="H55" s="129"/>
      <c r="I55" s="129"/>
      <c r="J55" s="129"/>
      <c r="K55" s="129"/>
      <c r="L55" s="129"/>
      <c r="M55" s="129"/>
      <c r="N55" s="129"/>
      <c r="O55" s="129"/>
      <c r="P55" s="130"/>
      <c r="Q55" s="130"/>
      <c r="R55" s="131"/>
      <c r="S55" s="119" t="str">
        <f t="shared" si="1"/>
        <v/>
      </c>
    </row>
    <row r="56" spans="2:19" ht="25.2" customHeight="1" x14ac:dyDescent="0.3">
      <c r="E56" s="49" t="str">
        <f>E2</f>
        <v>SG</v>
      </c>
      <c r="F56" s="49" t="str">
        <f t="shared" ref="F56:O56" si="2">F2</f>
        <v>SRT</v>
      </c>
      <c r="G56" s="49" t="str">
        <f t="shared" si="2"/>
        <v>SGD</v>
      </c>
      <c r="H56" s="49" t="str">
        <f t="shared" si="2"/>
        <v>注文書無し</v>
      </c>
      <c r="I56" s="49" t="str">
        <f t="shared" si="2"/>
        <v>SGZ</v>
      </c>
      <c r="J56" s="49">
        <f t="shared" si="2"/>
        <v>0</v>
      </c>
      <c r="K56" s="49">
        <f t="shared" si="2"/>
        <v>0</v>
      </c>
      <c r="L56" s="49">
        <f t="shared" si="2"/>
        <v>0</v>
      </c>
      <c r="M56" s="49">
        <f t="shared" si="2"/>
        <v>0</v>
      </c>
      <c r="N56" s="49">
        <f t="shared" si="2"/>
        <v>0</v>
      </c>
      <c r="O56" s="49">
        <f t="shared" si="2"/>
        <v>0</v>
      </c>
    </row>
    <row r="57" spans="2:19" ht="25.2" customHeight="1" x14ac:dyDescent="0.3">
      <c r="E57" s="49"/>
      <c r="F57" s="49"/>
      <c r="G57" s="49"/>
      <c r="H57" s="49"/>
      <c r="I57" s="49"/>
      <c r="J57" s="49"/>
      <c r="K57" s="49"/>
      <c r="L57" s="49"/>
      <c r="M57" s="49"/>
      <c r="N57" s="49"/>
      <c r="O57" s="49"/>
    </row>
    <row r="58" spans="2:19" ht="25.2" customHeight="1" x14ac:dyDescent="0.3">
      <c r="E58" s="57" t="str" cm="1">
        <f t="array" ref="E58:E71">_xlfn._xlws.FILTER(E$3:E$55,E$3:E$55&lt;&gt;"")</f>
        <v>工事</v>
      </c>
      <c r="F58" s="57" t="str" cm="1">
        <f t="array" ref="F58:F59">_xlfn._xlws.FILTER(F$3:F$55,F$3:F$55&lt;&gt;"")</f>
        <v>労務(単価契約)</v>
      </c>
      <c r="G58" s="57" t="str" cm="1">
        <f t="array" ref="G58:G62">_xlfn._xlws.FILTER(G$3:G$55,G$3:G$55&lt;&gt;"")</f>
        <v>警備</v>
      </c>
      <c r="H58" s="57" t="str" cm="1">
        <f t="array" ref="H58:H85">_xlfn._xlws.FILTER(H$3:H$55,H$3:H$55&lt;&gt;"")</f>
        <v>工事</v>
      </c>
      <c r="I58" s="57" t="str" cm="1">
        <f t="array" ref="I58:I59">_xlfn._xlws.FILTER(I$3:I$55,I$3:I$55&lt;&gt;"")</f>
        <v>物品</v>
      </c>
      <c r="J58" s="57" t="e" cm="1" vm="1">
        <f t="array" ref="J58">_xlfn._xlws.FILTER(J$3:J$55,J$3:J$55&lt;&gt;"")</f>
        <v>#VALUE!</v>
      </c>
      <c r="K58" s="57" t="e" cm="1" vm="1">
        <f t="array" ref="K58">_xlfn._xlws.FILTER(K$3:K$55,K$3:K$55&lt;&gt;"")</f>
        <v>#VALUE!</v>
      </c>
      <c r="L58" s="57" t="e" cm="1" vm="1">
        <f t="array" ref="L58">_xlfn._xlws.FILTER(L$3:L$55,L$3:L$55&lt;&gt;"")</f>
        <v>#VALUE!</v>
      </c>
      <c r="M58" s="57" t="e" cm="1" vm="1">
        <f t="array" ref="M58">_xlfn._xlws.FILTER(M$3:M$55,M$3:M$55&lt;&gt;"")</f>
        <v>#VALUE!</v>
      </c>
      <c r="N58" s="57" t="e" cm="1" vm="1">
        <f t="array" ref="N58">_xlfn._xlws.FILTER(N$3:N$55,N$3:N$55&lt;&gt;"")</f>
        <v>#VALUE!</v>
      </c>
      <c r="O58" s="57" t="e" cm="1" vm="1">
        <f t="array" ref="O58">_xlfn._xlws.FILTER(O$3:O$55,O$3:O$55&lt;&gt;"")</f>
        <v>#VALUE!</v>
      </c>
    </row>
    <row r="59" spans="2:19" ht="25.2" customHeight="1" x14ac:dyDescent="0.3">
      <c r="E59" s="44" t="str">
        <v>工事(人工単価記載あり)</v>
      </c>
      <c r="F59" s="57" t="str">
        <v>警備</v>
      </c>
      <c r="G59" s="44" t="str">
        <v>申請</v>
      </c>
      <c r="H59" s="44" t="str">
        <v>工事(人工単価記載あり)</v>
      </c>
      <c r="I59" s="44" t="str">
        <v>レンタル</v>
      </c>
      <c r="J59" s="44"/>
      <c r="K59" s="44"/>
      <c r="L59" s="44"/>
      <c r="M59" s="44"/>
      <c r="N59" s="44"/>
      <c r="O59" s="44"/>
    </row>
    <row r="60" spans="2:19" ht="25.2" customHeight="1" x14ac:dyDescent="0.3">
      <c r="E60" s="44" t="str">
        <v>除草</v>
      </c>
      <c r="F60" s="57"/>
      <c r="G60" s="44" t="str">
        <v>産廃</v>
      </c>
      <c r="H60" s="44" t="str">
        <v>除草</v>
      </c>
      <c r="I60" s="44"/>
      <c r="J60" s="44"/>
      <c r="K60" s="44"/>
      <c r="L60" s="44"/>
      <c r="M60" s="44"/>
      <c r="N60" s="44"/>
      <c r="O60" s="44"/>
    </row>
    <row r="61" spans="2:19" ht="25.2" customHeight="1" x14ac:dyDescent="0.3">
      <c r="E61" s="44" t="str">
        <v>土地調査</v>
      </c>
      <c r="F61" s="57"/>
      <c r="G61" s="44" t="str">
        <v>検査</v>
      </c>
      <c r="H61" s="44" t="str">
        <v>土地調査</v>
      </c>
      <c r="I61" s="44"/>
      <c r="J61" s="44"/>
      <c r="K61" s="44"/>
      <c r="L61" s="44"/>
      <c r="M61" s="44"/>
      <c r="N61" s="44"/>
      <c r="O61" s="44"/>
    </row>
    <row r="62" spans="2:19" ht="25.2" customHeight="1" x14ac:dyDescent="0.3">
      <c r="E62" s="44" t="str">
        <v>地盤調査</v>
      </c>
      <c r="F62" s="57"/>
      <c r="G62" s="44" t="str">
        <v>立ち合い</v>
      </c>
      <c r="H62" s="44" t="str">
        <v>地盤調査</v>
      </c>
      <c r="I62" s="44"/>
      <c r="J62" s="44"/>
      <c r="K62" s="44"/>
      <c r="L62" s="44"/>
      <c r="M62" s="44"/>
      <c r="N62" s="44"/>
      <c r="O62" s="44"/>
    </row>
    <row r="63" spans="2:19" ht="25.2" customHeight="1" x14ac:dyDescent="0.3">
      <c r="E63" s="44" t="str">
        <v>測量</v>
      </c>
      <c r="F63" s="57"/>
      <c r="G63" s="44"/>
      <c r="H63" s="44" t="str">
        <v>測量</v>
      </c>
      <c r="I63" s="44"/>
      <c r="J63" s="44"/>
      <c r="K63" s="44"/>
      <c r="L63" s="44"/>
      <c r="M63" s="44"/>
      <c r="N63" s="44"/>
      <c r="O63" s="44"/>
    </row>
    <row r="64" spans="2:19" ht="25.2" customHeight="1" x14ac:dyDescent="0.3">
      <c r="E64" s="44" t="str">
        <v>設計</v>
      </c>
      <c r="F64" s="44"/>
      <c r="G64" s="44"/>
      <c r="H64" s="44" t="str">
        <v>設計</v>
      </c>
      <c r="I64" s="44"/>
      <c r="J64" s="44"/>
      <c r="K64" s="44"/>
      <c r="L64" s="44"/>
      <c r="M64" s="44"/>
      <c r="N64" s="44"/>
      <c r="O64" s="44"/>
    </row>
    <row r="65" spans="5:15" ht="25.2" customHeight="1" x14ac:dyDescent="0.3">
      <c r="E65" s="44" t="str">
        <v>構造計算</v>
      </c>
      <c r="F65" s="44"/>
      <c r="G65" s="44"/>
      <c r="H65" s="44" t="str">
        <v>構造計算</v>
      </c>
      <c r="I65" s="44"/>
      <c r="J65" s="44"/>
      <c r="K65" s="44"/>
      <c r="L65" s="44"/>
      <c r="M65" s="44"/>
      <c r="N65" s="44"/>
      <c r="O65" s="44"/>
    </row>
    <row r="66" spans="5:15" ht="25.2" customHeight="1" x14ac:dyDescent="0.3">
      <c r="E66" s="44" t="str">
        <v>製図</v>
      </c>
      <c r="F66" s="44"/>
      <c r="G66" s="44"/>
      <c r="H66" s="44" t="str">
        <v>製図</v>
      </c>
      <c r="I66" s="44"/>
      <c r="J66" s="44"/>
      <c r="K66" s="44"/>
      <c r="L66" s="44"/>
      <c r="M66" s="44"/>
      <c r="N66" s="44"/>
      <c r="O66" s="44"/>
    </row>
    <row r="67" spans="5:15" ht="25.2" customHeight="1" x14ac:dyDescent="0.3">
      <c r="E67" s="38" t="str">
        <v>現場管理</v>
      </c>
      <c r="F67" s="38"/>
      <c r="G67" s="38"/>
      <c r="H67" s="38" t="str">
        <v>現場管理</v>
      </c>
      <c r="I67" s="38"/>
      <c r="J67" s="38"/>
      <c r="K67" s="38"/>
      <c r="L67" s="38"/>
      <c r="M67" s="38"/>
      <c r="N67" s="38"/>
      <c r="O67" s="38"/>
    </row>
    <row r="68" spans="5:15" ht="25.2" customHeight="1" x14ac:dyDescent="0.3">
      <c r="E68" s="38" t="str">
        <v>生産</v>
      </c>
      <c r="F68" s="38"/>
      <c r="G68" s="38"/>
      <c r="H68" s="38" t="str">
        <v>生産</v>
      </c>
      <c r="I68" s="38"/>
      <c r="J68" s="38"/>
      <c r="K68" s="38"/>
      <c r="L68" s="38"/>
      <c r="M68" s="38"/>
      <c r="N68" s="38"/>
      <c r="O68" s="38"/>
    </row>
    <row r="69" spans="5:15" ht="25.2" customHeight="1" x14ac:dyDescent="0.3">
      <c r="E69" s="38" t="str">
        <v>運送</v>
      </c>
      <c r="F69" s="38"/>
      <c r="G69" s="38"/>
      <c r="H69" s="38" t="str">
        <v>物品</v>
      </c>
      <c r="I69" s="38"/>
      <c r="J69" s="38"/>
      <c r="K69" s="38"/>
      <c r="L69" s="38"/>
      <c r="M69" s="38"/>
      <c r="N69" s="38"/>
      <c r="O69" s="38"/>
    </row>
    <row r="70" spans="5:15" ht="25.2" customHeight="1" x14ac:dyDescent="0.3">
      <c r="E70" s="38" t="str">
        <v>業務委託</v>
      </c>
      <c r="F70" s="38"/>
      <c r="G70" s="38"/>
      <c r="H70" s="38" t="str">
        <v>運送</v>
      </c>
      <c r="I70" s="38"/>
      <c r="J70" s="38"/>
      <c r="K70" s="38"/>
      <c r="L70" s="38"/>
      <c r="M70" s="38"/>
      <c r="N70" s="38"/>
      <c r="O70" s="38"/>
    </row>
    <row r="71" spans="5:15" ht="25.2" customHeight="1" x14ac:dyDescent="0.3">
      <c r="E71" s="38" t="str">
        <v>立替費(労務費含む)</v>
      </c>
      <c r="F71" s="38"/>
      <c r="G71" s="38"/>
      <c r="H71" s="38" t="str">
        <v>業務委託</v>
      </c>
      <c r="I71" s="38"/>
      <c r="J71" s="38"/>
      <c r="K71" s="38"/>
      <c r="L71" s="38"/>
      <c r="M71" s="38"/>
      <c r="N71" s="38"/>
      <c r="O71" s="38"/>
    </row>
    <row r="72" spans="5:15" ht="25.2" customHeight="1" x14ac:dyDescent="0.3">
      <c r="E72" s="38"/>
      <c r="F72" s="38"/>
      <c r="G72" s="38"/>
      <c r="H72" s="38" t="str">
        <v>警備</v>
      </c>
      <c r="I72" s="38"/>
      <c r="J72" s="38"/>
      <c r="K72" s="38"/>
      <c r="L72" s="38"/>
      <c r="M72" s="38"/>
      <c r="N72" s="38"/>
      <c r="O72" s="38"/>
    </row>
    <row r="73" spans="5:15" ht="25.2" customHeight="1" x14ac:dyDescent="0.3">
      <c r="E73" s="38"/>
      <c r="F73" s="38"/>
      <c r="G73" s="38"/>
      <c r="H73" s="38" t="str">
        <v>申請</v>
      </c>
      <c r="I73" s="38"/>
      <c r="J73" s="38"/>
      <c r="K73" s="38"/>
      <c r="L73" s="38"/>
      <c r="M73" s="38"/>
      <c r="N73" s="38"/>
      <c r="O73" s="38"/>
    </row>
    <row r="74" spans="5:15" ht="25.2" customHeight="1" x14ac:dyDescent="0.3">
      <c r="E74" s="38"/>
      <c r="F74" s="38"/>
      <c r="G74" s="38"/>
      <c r="H74" s="38" t="str">
        <v>産廃</v>
      </c>
      <c r="I74" s="38"/>
      <c r="J74" s="38"/>
      <c r="K74" s="38"/>
      <c r="L74" s="38"/>
      <c r="M74" s="38"/>
      <c r="N74" s="38"/>
      <c r="O74" s="38"/>
    </row>
    <row r="75" spans="5:15" ht="25.2" customHeight="1" x14ac:dyDescent="0.3">
      <c r="E75" s="38"/>
      <c r="F75" s="38"/>
      <c r="G75" s="38"/>
      <c r="H75" s="38" t="str">
        <v>検査</v>
      </c>
      <c r="I75" s="38"/>
      <c r="J75" s="38"/>
      <c r="K75" s="38"/>
      <c r="L75" s="38"/>
      <c r="M75" s="38"/>
      <c r="N75" s="38"/>
      <c r="O75" s="38"/>
    </row>
    <row r="76" spans="5:15" ht="25.2" customHeight="1" x14ac:dyDescent="0.3">
      <c r="E76" s="38"/>
      <c r="F76" s="38"/>
      <c r="G76" s="38"/>
      <c r="H76" s="38" t="str">
        <v>立ち合い</v>
      </c>
      <c r="I76" s="38"/>
      <c r="J76" s="38"/>
      <c r="K76" s="38"/>
      <c r="L76" s="38"/>
      <c r="M76" s="38"/>
      <c r="N76" s="38"/>
      <c r="O76" s="38"/>
    </row>
    <row r="77" spans="5:15" ht="25.2" customHeight="1" x14ac:dyDescent="0.3">
      <c r="E77" s="38"/>
      <c r="F77" s="38"/>
      <c r="G77" s="38"/>
      <c r="H77" s="38" t="str">
        <v>派遣</v>
      </c>
      <c r="I77" s="38"/>
      <c r="J77" s="38"/>
      <c r="K77" s="38"/>
      <c r="L77" s="38"/>
      <c r="M77" s="38"/>
      <c r="N77" s="38"/>
      <c r="O77" s="38"/>
    </row>
    <row r="78" spans="5:15" ht="25.2" customHeight="1" x14ac:dyDescent="0.3">
      <c r="E78" s="38"/>
      <c r="F78" s="38"/>
      <c r="G78" s="38"/>
      <c r="H78" s="38" t="str">
        <v>家賃</v>
      </c>
      <c r="I78" s="38"/>
      <c r="J78" s="38"/>
      <c r="K78" s="38"/>
      <c r="L78" s="38"/>
      <c r="M78" s="38"/>
      <c r="N78" s="38"/>
      <c r="O78" s="38"/>
    </row>
    <row r="79" spans="5:15" ht="25.2" customHeight="1" x14ac:dyDescent="0.3">
      <c r="E79" s="38"/>
      <c r="F79" s="38"/>
      <c r="G79" s="38"/>
      <c r="H79" s="38" t="str">
        <v>立替費(労務費含む)</v>
      </c>
      <c r="I79" s="38"/>
      <c r="J79" s="38"/>
      <c r="K79" s="38"/>
      <c r="L79" s="38"/>
      <c r="M79" s="38"/>
      <c r="N79" s="38"/>
      <c r="O79" s="38"/>
    </row>
    <row r="80" spans="5:15" ht="25.2" customHeight="1" x14ac:dyDescent="0.3">
      <c r="E80" s="38"/>
      <c r="F80" s="38"/>
      <c r="G80" s="38"/>
      <c r="H80" s="38" t="str">
        <v>立替費(工事費含む)</v>
      </c>
      <c r="I80" s="38"/>
      <c r="J80" s="38"/>
      <c r="K80" s="38"/>
      <c r="L80" s="38"/>
      <c r="M80" s="38"/>
      <c r="N80" s="38"/>
      <c r="O80" s="38"/>
    </row>
    <row r="81" spans="5:15" ht="25.2" customHeight="1" x14ac:dyDescent="0.3">
      <c r="E81" s="38"/>
      <c r="F81" s="38"/>
      <c r="G81" s="38"/>
      <c r="H81" s="38" t="str">
        <v>立替費(工事費を含まない)</v>
      </c>
      <c r="I81" s="38"/>
      <c r="J81" s="38"/>
      <c r="K81" s="38"/>
      <c r="L81" s="38"/>
      <c r="M81" s="38"/>
      <c r="N81" s="38"/>
      <c r="O81" s="38"/>
    </row>
    <row r="82" spans="5:15" ht="25.2" customHeight="1" x14ac:dyDescent="0.3">
      <c r="E82" s="38"/>
      <c r="F82" s="38"/>
      <c r="G82" s="38"/>
      <c r="H82" s="38" t="str">
        <v>非課税</v>
      </c>
      <c r="I82" s="38"/>
      <c r="J82" s="38"/>
      <c r="K82" s="38"/>
      <c r="L82" s="38"/>
      <c r="M82" s="38"/>
      <c r="N82" s="38"/>
      <c r="O82" s="38"/>
    </row>
    <row r="83" spans="5:15" ht="25.2" customHeight="1" x14ac:dyDescent="0.3">
      <c r="E83" s="38"/>
      <c r="F83" s="38"/>
      <c r="G83" s="38"/>
      <c r="H83" s="38" t="str">
        <v>レンタル</v>
      </c>
      <c r="I83" s="38"/>
      <c r="J83" s="38"/>
      <c r="K83" s="38"/>
      <c r="L83" s="38"/>
      <c r="M83" s="38"/>
      <c r="N83" s="38"/>
      <c r="O83" s="38"/>
    </row>
    <row r="84" spans="5:15" ht="25.2" customHeight="1" x14ac:dyDescent="0.3">
      <c r="E84" s="38"/>
      <c r="F84" s="38"/>
      <c r="G84" s="38"/>
      <c r="H84" s="38" t="str">
        <v>立ち合い</v>
      </c>
      <c r="I84" s="38"/>
      <c r="J84" s="38"/>
      <c r="K84" s="38"/>
      <c r="L84" s="38"/>
      <c r="M84" s="38"/>
      <c r="N84" s="38"/>
      <c r="O84" s="38"/>
    </row>
    <row r="85" spans="5:15" ht="25.2" customHeight="1" x14ac:dyDescent="0.3">
      <c r="E85" s="38"/>
      <c r="F85" s="38"/>
      <c r="G85" s="38"/>
      <c r="H85" s="38" t="str">
        <v>調査</v>
      </c>
      <c r="I85" s="38"/>
      <c r="J85" s="38"/>
      <c r="K85" s="38"/>
      <c r="L85" s="38"/>
      <c r="M85" s="38"/>
      <c r="N85" s="38"/>
      <c r="O85" s="38"/>
    </row>
    <row r="86" spans="5:15" ht="25.2" customHeight="1" x14ac:dyDescent="0.3">
      <c r="E86" s="38"/>
      <c r="F86" s="38"/>
      <c r="G86" s="38"/>
      <c r="H86" s="38"/>
      <c r="I86" s="38"/>
      <c r="J86" s="38"/>
      <c r="K86" s="38"/>
      <c r="L86" s="38"/>
      <c r="M86" s="38"/>
      <c r="N86" s="38"/>
      <c r="O86" s="38"/>
    </row>
    <row r="87" spans="5:15" ht="25.2" customHeight="1" x14ac:dyDescent="0.3">
      <c r="E87" s="38"/>
      <c r="F87" s="38"/>
      <c r="G87" s="38"/>
      <c r="H87" s="38"/>
      <c r="I87" s="38"/>
      <c r="J87" s="38"/>
      <c r="K87" s="38"/>
      <c r="L87" s="38"/>
      <c r="M87" s="38"/>
      <c r="N87" s="38"/>
      <c r="O87" s="38"/>
    </row>
  </sheetData>
  <sheetProtection algorithmName="SHA-512" hashValue="dsB8wQh/HafwyCnByJaIJ1E62ZCk2gpAHK1fYGUNF9crYnigH+vdui3e05gk6xNQfLus/aI6W1/ZT+BItdGtXA==" saltValue="9cigpQNiYbA9pvOgIK7ObA==" spinCount="100000" sheet="1" scenarios="1" formatCells="0" formatColumns="0" formatRows="0" selectLockedCells="1" sort="0" autoFilter="0"/>
  <autoFilter ref="B2:I31" xr:uid="{0B17FE12-689A-4159-8582-D88476EB15B4}"/>
  <phoneticPr fontId="1"/>
  <printOptions horizontalCentered="1"/>
  <pageMargins left="0.51181102362204722" right="0.51181102362204722" top="0.55118110236220474" bottom="0.55118110236220474" header="0.31496062992125984" footer="0.31496062992125984"/>
  <pageSetup paperSize="9" scale="22" orientation="landscape" blackAndWhite="1"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B67D36-ED23-46E1-92AD-B091E17F5A4F}">
  <sheetPr codeName="Sheet7">
    <tabColor theme="5" tint="0.79998168889431442"/>
    <pageSetUpPr fitToPage="1"/>
  </sheetPr>
  <dimension ref="A3:W79"/>
  <sheetViews>
    <sheetView showGridLines="0" topLeftCell="A66" workbookViewId="0">
      <selection activeCell="H87" sqref="H87"/>
    </sheetView>
  </sheetViews>
  <sheetFormatPr defaultRowHeight="15" x14ac:dyDescent="0.3"/>
  <cols>
    <col min="1" max="1" width="2.36328125" customWidth="1"/>
    <col min="2" max="2" width="2.90625" customWidth="1"/>
    <col min="3" max="3" width="5" customWidth="1"/>
    <col min="4" max="4" width="12.6328125" customWidth="1"/>
    <col min="7" max="7" width="5.453125" customWidth="1"/>
    <col min="9" max="9" width="4.1796875" customWidth="1"/>
    <col min="10" max="10" width="3.453125" customWidth="1"/>
  </cols>
  <sheetData>
    <row r="3" spans="3:23" x14ac:dyDescent="0.3">
      <c r="C3" t="s">
        <v>44</v>
      </c>
    </row>
    <row r="4" spans="3:23" x14ac:dyDescent="0.3">
      <c r="C4" s="42" t="s">
        <v>47</v>
      </c>
      <c r="D4" t="s">
        <v>45</v>
      </c>
      <c r="R4" s="1"/>
      <c r="S4" s="1"/>
      <c r="T4" s="1"/>
      <c r="U4" s="1"/>
      <c r="V4" s="1"/>
      <c r="W4" s="1"/>
    </row>
    <row r="5" spans="3:23" x14ac:dyDescent="0.3">
      <c r="C5" s="43"/>
      <c r="D5" t="s">
        <v>49</v>
      </c>
    </row>
    <row r="6" spans="3:23" ht="10.8" customHeight="1" x14ac:dyDescent="0.3">
      <c r="C6" s="43"/>
    </row>
    <row r="7" spans="3:23" x14ac:dyDescent="0.3">
      <c r="C7" s="42" t="s">
        <v>48</v>
      </c>
      <c r="D7" t="s">
        <v>289</v>
      </c>
    </row>
    <row r="8" spans="3:23" x14ac:dyDescent="0.3">
      <c r="C8" s="43"/>
      <c r="D8" t="s">
        <v>303</v>
      </c>
    </row>
    <row r="9" spans="3:23" ht="10.8" customHeight="1" x14ac:dyDescent="0.3">
      <c r="C9" s="43"/>
    </row>
    <row r="10" spans="3:23" x14ac:dyDescent="0.3">
      <c r="C10" s="42" t="s">
        <v>290</v>
      </c>
      <c r="D10" t="s">
        <v>50</v>
      </c>
      <c r="E10" s="8"/>
      <c r="F10" t="s">
        <v>82</v>
      </c>
      <c r="H10" s="2"/>
      <c r="I10" t="s">
        <v>51</v>
      </c>
    </row>
    <row r="11" spans="3:23" x14ac:dyDescent="0.3">
      <c r="C11" s="43"/>
      <c r="D11" t="s">
        <v>52</v>
      </c>
    </row>
    <row r="12" spans="3:23" ht="10.8" customHeight="1" x14ac:dyDescent="0.3">
      <c r="C12" s="43"/>
    </row>
    <row r="13" spans="3:23" x14ac:dyDescent="0.3">
      <c r="C13" s="42" t="s">
        <v>291</v>
      </c>
      <c r="D13" t="s">
        <v>53</v>
      </c>
    </row>
    <row r="14" spans="3:23" x14ac:dyDescent="0.3">
      <c r="C14" s="43"/>
      <c r="D14" t="s">
        <v>54</v>
      </c>
    </row>
    <row r="15" spans="3:23" ht="10.8" customHeight="1" x14ac:dyDescent="0.3">
      <c r="C15" s="43"/>
    </row>
    <row r="16" spans="3:23" x14ac:dyDescent="0.3">
      <c r="C16" s="42" t="s">
        <v>292</v>
      </c>
      <c r="D16" t="s">
        <v>287</v>
      </c>
    </row>
    <row r="17" spans="1:9" x14ac:dyDescent="0.3">
      <c r="C17" s="43" t="s">
        <v>80</v>
      </c>
      <c r="D17" t="s">
        <v>81</v>
      </c>
    </row>
    <row r="18" spans="1:9" x14ac:dyDescent="0.3">
      <c r="C18" s="43" t="s">
        <v>80</v>
      </c>
      <c r="D18" t="s">
        <v>285</v>
      </c>
    </row>
    <row r="19" spans="1:9" x14ac:dyDescent="0.3">
      <c r="C19" s="43" t="s">
        <v>80</v>
      </c>
      <c r="D19" t="s">
        <v>286</v>
      </c>
    </row>
    <row r="20" spans="1:9" x14ac:dyDescent="0.3">
      <c r="C20" s="43"/>
    </row>
    <row r="22" spans="1:9" x14ac:dyDescent="0.3">
      <c r="A22" t="s">
        <v>305</v>
      </c>
    </row>
    <row r="23" spans="1:9" ht="15.6" thickBot="1" x14ac:dyDescent="0.35"/>
    <row r="24" spans="1:9" ht="26.4" customHeight="1" thickBot="1" x14ac:dyDescent="0.35">
      <c r="B24" s="252"/>
      <c r="C24" s="253" t="s">
        <v>304</v>
      </c>
      <c r="D24" s="253"/>
      <c r="E24" s="253"/>
      <c r="F24" s="254"/>
      <c r="G24" s="249"/>
      <c r="H24" s="249"/>
      <c r="I24" s="249"/>
    </row>
    <row r="25" spans="1:9" ht="5.4" customHeight="1" thickBot="1" x14ac:dyDescent="0.35">
      <c r="C25" s="249"/>
      <c r="D25" s="249"/>
      <c r="E25" s="249"/>
      <c r="F25" s="249"/>
      <c r="G25" s="249"/>
      <c r="H25" s="249"/>
      <c r="I25" s="249"/>
    </row>
    <row r="26" spans="1:9" ht="8.4" customHeight="1" x14ac:dyDescent="0.3">
      <c r="B26" s="255"/>
      <c r="C26" s="256"/>
      <c r="D26" s="256"/>
      <c r="E26" s="256"/>
      <c r="F26" s="257"/>
    </row>
    <row r="27" spans="1:9" ht="21.6" customHeight="1" x14ac:dyDescent="0.3">
      <c r="B27" s="260"/>
      <c r="C27" s="250"/>
      <c r="D27" s="258" t="s">
        <v>306</v>
      </c>
      <c r="E27" s="258"/>
      <c r="F27" s="259"/>
    </row>
    <row r="28" spans="1:9" ht="21.6" customHeight="1" thickBot="1" x14ac:dyDescent="0.35">
      <c r="B28" s="261"/>
      <c r="C28" s="262" t="s">
        <v>307</v>
      </c>
      <c r="D28" s="262"/>
      <c r="E28" s="262"/>
      <c r="F28" s="263"/>
    </row>
    <row r="29" spans="1:9" ht="5.4" customHeight="1" thickBot="1" x14ac:dyDescent="0.35"/>
    <row r="30" spans="1:9" ht="24.6" customHeight="1" x14ac:dyDescent="0.3">
      <c r="B30" s="270" t="s">
        <v>312</v>
      </c>
      <c r="C30" s="507" t="s">
        <v>309</v>
      </c>
      <c r="D30" s="507"/>
      <c r="E30" s="264"/>
      <c r="F30" s="264"/>
      <c r="G30" s="264"/>
      <c r="H30" s="265"/>
      <c r="I30" s="58"/>
    </row>
    <row r="31" spans="1:9" ht="16.8" customHeight="1" x14ac:dyDescent="0.3">
      <c r="B31" s="271"/>
      <c r="C31" s="511" t="s">
        <v>311</v>
      </c>
      <c r="D31" s="511"/>
      <c r="E31" s="511"/>
      <c r="F31" s="511"/>
      <c r="G31" s="511"/>
      <c r="H31" s="512"/>
      <c r="I31" s="58"/>
    </row>
    <row r="32" spans="1:9" ht="24.6" customHeight="1" x14ac:dyDescent="0.3">
      <c r="B32" s="271" t="s">
        <v>312</v>
      </c>
      <c r="C32" s="266" t="s">
        <v>310</v>
      </c>
      <c r="D32" s="258"/>
      <c r="E32" s="258"/>
      <c r="F32" s="258"/>
      <c r="G32" s="258"/>
      <c r="H32" s="259"/>
    </row>
    <row r="33" spans="1:9" s="251" customFormat="1" ht="22.2" customHeight="1" thickBot="1" x14ac:dyDescent="0.35">
      <c r="B33" s="267"/>
      <c r="C33" s="268" t="s">
        <v>308</v>
      </c>
      <c r="D33" s="268"/>
      <c r="E33" s="268"/>
      <c r="F33" s="268"/>
      <c r="G33" s="268"/>
      <c r="H33" s="269"/>
    </row>
    <row r="35" spans="1:9" x14ac:dyDescent="0.3">
      <c r="A35" t="s">
        <v>313</v>
      </c>
    </row>
    <row r="36" spans="1:9" ht="15.6" thickBot="1" x14ac:dyDescent="0.35"/>
    <row r="37" spans="1:9" ht="15.6" thickBot="1" x14ac:dyDescent="0.35">
      <c r="B37" s="252"/>
      <c r="C37" s="272" t="s">
        <v>314</v>
      </c>
      <c r="D37" s="273"/>
      <c r="E37" s="274"/>
    </row>
    <row r="38" spans="1:9" ht="7.8" customHeight="1" thickBot="1" x14ac:dyDescent="0.35"/>
    <row r="39" spans="1:9" ht="20.399999999999999" customHeight="1" x14ac:dyDescent="0.3">
      <c r="B39" s="255"/>
      <c r="C39" s="275" t="s">
        <v>315</v>
      </c>
      <c r="D39" s="256"/>
      <c r="E39" s="256"/>
      <c r="F39" s="256"/>
      <c r="G39" s="256"/>
      <c r="H39" s="256"/>
      <c r="I39" s="257"/>
    </row>
    <row r="40" spans="1:9" ht="39.6" customHeight="1" thickBot="1" x14ac:dyDescent="0.35">
      <c r="B40" s="261"/>
      <c r="C40" s="513" t="s">
        <v>316</v>
      </c>
      <c r="D40" s="513"/>
      <c r="E40" s="513"/>
      <c r="F40" s="513"/>
      <c r="G40" s="513"/>
      <c r="H40" s="513"/>
      <c r="I40" s="514"/>
    </row>
    <row r="43" spans="1:9" x14ac:dyDescent="0.3">
      <c r="A43" t="s">
        <v>317</v>
      </c>
    </row>
    <row r="44" spans="1:9" ht="15.6" thickBot="1" x14ac:dyDescent="0.35"/>
    <row r="45" spans="1:9" ht="21" customHeight="1" x14ac:dyDescent="0.3">
      <c r="B45" s="255"/>
      <c r="C45" s="519" t="s">
        <v>318</v>
      </c>
      <c r="D45" s="519"/>
      <c r="E45" s="520"/>
      <c r="F45" s="276"/>
    </row>
    <row r="46" spans="1:9" ht="21" customHeight="1" thickBot="1" x14ac:dyDescent="0.35">
      <c r="B46" s="261"/>
      <c r="C46" s="521" t="s">
        <v>319</v>
      </c>
      <c r="D46" s="521"/>
      <c r="E46" s="522"/>
      <c r="F46" s="276"/>
    </row>
    <row r="47" spans="1:9" ht="7.2" customHeight="1" thickBot="1" x14ac:dyDescent="0.35"/>
    <row r="48" spans="1:9" ht="25.8" customHeight="1" thickBot="1" x14ac:dyDescent="0.35">
      <c r="B48" s="252"/>
      <c r="C48" s="277" t="s">
        <v>315</v>
      </c>
      <c r="D48" s="273"/>
      <c r="E48" s="273"/>
      <c r="F48" s="273"/>
      <c r="G48" s="274"/>
    </row>
    <row r="49" spans="1:9" ht="7.2" customHeight="1" thickBot="1" x14ac:dyDescent="0.35">
      <c r="C49" s="523"/>
      <c r="D49" s="523"/>
      <c r="E49" s="523"/>
      <c r="F49" s="523"/>
      <c r="G49" s="523"/>
      <c r="H49" s="523"/>
      <c r="I49" s="523"/>
    </row>
    <row r="50" spans="1:9" ht="21" customHeight="1" x14ac:dyDescent="0.3">
      <c r="B50" s="255"/>
      <c r="C50" s="515" t="s">
        <v>320</v>
      </c>
      <c r="D50" s="515"/>
      <c r="E50" s="515"/>
      <c r="F50" s="515"/>
      <c r="G50" s="515"/>
      <c r="H50" s="526"/>
    </row>
    <row r="51" spans="1:9" ht="21" customHeight="1" thickBot="1" x14ac:dyDescent="0.35">
      <c r="B51" s="261"/>
      <c r="C51" s="524" t="s">
        <v>321</v>
      </c>
      <c r="D51" s="524"/>
      <c r="E51" s="524"/>
      <c r="F51" s="524"/>
      <c r="G51" s="524"/>
      <c r="H51" s="525"/>
    </row>
    <row r="52" spans="1:9" ht="21" customHeight="1" x14ac:dyDescent="0.3">
      <c r="B52" s="258"/>
      <c r="C52" s="278"/>
      <c r="D52" s="278"/>
      <c r="E52" s="278"/>
      <c r="F52" s="278"/>
      <c r="G52" s="278"/>
      <c r="H52" s="278"/>
    </row>
    <row r="53" spans="1:9" ht="21" customHeight="1" x14ac:dyDescent="0.3">
      <c r="A53" t="s">
        <v>224</v>
      </c>
      <c r="B53" s="258"/>
      <c r="C53" s="278"/>
      <c r="D53" s="278"/>
      <c r="E53" s="278"/>
      <c r="F53" s="278"/>
      <c r="G53" s="278"/>
      <c r="H53" s="278"/>
    </row>
    <row r="54" spans="1:9" ht="16.2" customHeight="1" thickBot="1" x14ac:dyDescent="0.35">
      <c r="B54" s="258"/>
      <c r="C54" s="278"/>
      <c r="D54" s="278"/>
      <c r="E54" s="278"/>
      <c r="F54" s="278"/>
      <c r="G54" s="278"/>
      <c r="H54" s="278"/>
    </row>
    <row r="55" spans="1:9" ht="44.4" customHeight="1" x14ac:dyDescent="0.3">
      <c r="B55" s="255"/>
      <c r="C55" s="517" t="s">
        <v>326</v>
      </c>
      <c r="D55" s="517"/>
      <c r="E55" s="517"/>
      <c r="F55" s="517"/>
      <c r="G55" s="518"/>
      <c r="H55" s="278"/>
    </row>
    <row r="56" spans="1:9" ht="42.6" customHeight="1" thickBot="1" x14ac:dyDescent="0.35">
      <c r="B56" s="261"/>
      <c r="C56" s="509" t="s">
        <v>328</v>
      </c>
      <c r="D56" s="509"/>
      <c r="E56" s="509"/>
      <c r="F56" s="509"/>
      <c r="G56" s="510"/>
      <c r="H56" s="278"/>
    </row>
    <row r="57" spans="1:9" ht="21" customHeight="1" x14ac:dyDescent="0.3">
      <c r="B57" s="258"/>
      <c r="C57" s="278"/>
      <c r="D57" s="278"/>
      <c r="E57" s="278"/>
      <c r="F57" s="278"/>
      <c r="G57" s="278"/>
      <c r="H57" s="278"/>
    </row>
    <row r="58" spans="1:9" ht="21" customHeight="1" x14ac:dyDescent="0.3">
      <c r="B58" s="258"/>
      <c r="C58" s="278"/>
      <c r="D58" s="278"/>
      <c r="E58" s="278"/>
      <c r="F58" s="278"/>
      <c r="G58" s="278"/>
      <c r="H58" s="278"/>
    </row>
    <row r="59" spans="1:9" ht="21" customHeight="1" x14ac:dyDescent="0.3">
      <c r="B59" s="258"/>
      <c r="C59" s="278"/>
      <c r="D59" s="278"/>
      <c r="E59" s="278"/>
      <c r="F59" s="278"/>
      <c r="G59" s="278"/>
      <c r="H59" s="278"/>
    </row>
    <row r="60" spans="1:9" ht="21" customHeight="1" x14ac:dyDescent="0.3">
      <c r="A60" t="s">
        <v>225</v>
      </c>
      <c r="B60" s="258"/>
      <c r="C60" s="278"/>
      <c r="D60" s="278"/>
      <c r="E60" s="278"/>
      <c r="F60" s="278"/>
      <c r="G60" s="278"/>
      <c r="H60" s="278"/>
    </row>
    <row r="61" spans="1:9" ht="12" customHeight="1" thickBot="1" x14ac:dyDescent="0.35">
      <c r="B61" s="258"/>
      <c r="C61" s="278"/>
      <c r="D61" s="278"/>
      <c r="E61" s="278"/>
      <c r="F61" s="278"/>
      <c r="G61" s="278"/>
      <c r="H61" s="278"/>
    </row>
    <row r="62" spans="1:9" ht="43.8" customHeight="1" x14ac:dyDescent="0.3">
      <c r="B62" s="255"/>
      <c r="C62" s="517" t="s">
        <v>325</v>
      </c>
      <c r="D62" s="517"/>
      <c r="E62" s="517"/>
      <c r="F62" s="517"/>
      <c r="G62" s="518"/>
      <c r="H62" s="278"/>
    </row>
    <row r="63" spans="1:9" ht="52.2" customHeight="1" thickBot="1" x14ac:dyDescent="0.35">
      <c r="B63" s="261"/>
      <c r="C63" s="509" t="s">
        <v>327</v>
      </c>
      <c r="D63" s="509"/>
      <c r="E63" s="509"/>
      <c r="F63" s="509"/>
      <c r="G63" s="510"/>
      <c r="H63" s="278"/>
    </row>
    <row r="64" spans="1:9" ht="21" customHeight="1" x14ac:dyDescent="0.3">
      <c r="B64" s="258"/>
      <c r="C64" s="278"/>
      <c r="D64" s="278"/>
      <c r="E64" s="278"/>
      <c r="F64" s="278"/>
      <c r="G64" s="278"/>
      <c r="H64" s="278"/>
    </row>
    <row r="65" spans="1:10" ht="21" customHeight="1" x14ac:dyDescent="0.3">
      <c r="A65" t="s">
        <v>329</v>
      </c>
      <c r="B65" s="258"/>
      <c r="C65" s="278"/>
      <c r="D65" s="278"/>
      <c r="E65" s="278"/>
      <c r="F65" s="278"/>
      <c r="G65" s="278"/>
      <c r="H65" s="278"/>
    </row>
    <row r="66" spans="1:10" ht="21" customHeight="1" thickBot="1" x14ac:dyDescent="0.35">
      <c r="B66" s="258"/>
      <c r="C66" s="278"/>
      <c r="D66" s="278"/>
      <c r="E66" s="278"/>
      <c r="F66" s="278"/>
      <c r="G66" s="278"/>
      <c r="H66" s="278"/>
    </row>
    <row r="67" spans="1:10" ht="60" customHeight="1" x14ac:dyDescent="0.3">
      <c r="B67" s="255"/>
      <c r="C67" s="507" t="s">
        <v>330</v>
      </c>
      <c r="D67" s="507"/>
      <c r="E67" s="507"/>
      <c r="F67" s="507"/>
      <c r="G67" s="507"/>
      <c r="H67" s="508"/>
    </row>
    <row r="68" spans="1:10" ht="52.8" customHeight="1" thickBot="1" x14ac:dyDescent="0.35">
      <c r="B68" s="261"/>
      <c r="C68" s="509" t="s">
        <v>331</v>
      </c>
      <c r="D68" s="509"/>
      <c r="E68" s="509"/>
      <c r="F68" s="509"/>
      <c r="G68" s="509"/>
      <c r="H68" s="510"/>
    </row>
    <row r="69" spans="1:10" ht="21" customHeight="1" x14ac:dyDescent="0.3">
      <c r="B69" s="258"/>
      <c r="C69" s="279"/>
      <c r="D69" s="279"/>
      <c r="E69" s="279"/>
      <c r="F69" s="279"/>
      <c r="G69" s="279"/>
      <c r="H69" s="278"/>
    </row>
    <row r="71" spans="1:10" x14ac:dyDescent="0.3">
      <c r="A71" t="s">
        <v>323</v>
      </c>
    </row>
    <row r="72" spans="1:10" ht="15.6" thickBot="1" x14ac:dyDescent="0.35"/>
    <row r="73" spans="1:10" ht="21" customHeight="1" x14ac:dyDescent="0.3">
      <c r="B73" s="255"/>
      <c r="C73" s="519" t="s">
        <v>318</v>
      </c>
      <c r="D73" s="519"/>
      <c r="E73" s="520"/>
      <c r="F73" s="276"/>
    </row>
    <row r="74" spans="1:10" ht="21" customHeight="1" thickBot="1" x14ac:dyDescent="0.35">
      <c r="B74" s="261"/>
      <c r="C74" s="521" t="s">
        <v>319</v>
      </c>
      <c r="D74" s="521"/>
      <c r="E74" s="522"/>
      <c r="F74" s="276"/>
    </row>
    <row r="75" spans="1:10" ht="9" customHeight="1" thickBot="1" x14ac:dyDescent="0.35"/>
    <row r="76" spans="1:10" ht="63.6" customHeight="1" thickBot="1" x14ac:dyDescent="0.35">
      <c r="B76" s="252"/>
      <c r="C76" s="506" t="s">
        <v>332</v>
      </c>
      <c r="D76" s="506"/>
      <c r="E76" s="506"/>
      <c r="F76" s="506"/>
      <c r="G76" s="506"/>
      <c r="H76" s="506"/>
      <c r="I76" s="506"/>
      <c r="J76" s="274"/>
    </row>
    <row r="77" spans="1:10" ht="9" customHeight="1" thickBot="1" x14ac:dyDescent="0.35"/>
    <row r="78" spans="1:10" ht="22.8" customHeight="1" x14ac:dyDescent="0.3">
      <c r="B78" s="255"/>
      <c r="C78" s="515" t="s">
        <v>333</v>
      </c>
      <c r="D78" s="515"/>
      <c r="E78" s="515"/>
      <c r="F78" s="515"/>
      <c r="G78" s="515"/>
      <c r="H78" s="515"/>
      <c r="I78" s="515"/>
      <c r="J78" s="257"/>
    </row>
    <row r="79" spans="1:10" ht="37.799999999999997" customHeight="1" thickBot="1" x14ac:dyDescent="0.35">
      <c r="B79" s="261"/>
      <c r="C79" s="516" t="s">
        <v>324</v>
      </c>
      <c r="D79" s="516"/>
      <c r="E79" s="516"/>
      <c r="F79" s="516"/>
      <c r="G79" s="516"/>
      <c r="H79" s="516"/>
      <c r="I79" s="516"/>
      <c r="J79" s="263"/>
    </row>
  </sheetData>
  <mergeCells count="19">
    <mergeCell ref="C30:D30"/>
    <mergeCell ref="C78:I78"/>
    <mergeCell ref="C79:I79"/>
    <mergeCell ref="C62:G62"/>
    <mergeCell ref="C45:E45"/>
    <mergeCell ref="C46:E46"/>
    <mergeCell ref="C49:I49"/>
    <mergeCell ref="C51:H51"/>
    <mergeCell ref="C50:H50"/>
    <mergeCell ref="C55:G55"/>
    <mergeCell ref="C56:G56"/>
    <mergeCell ref="C63:G63"/>
    <mergeCell ref="C73:E73"/>
    <mergeCell ref="C74:E74"/>
    <mergeCell ref="C76:I76"/>
    <mergeCell ref="C67:H67"/>
    <mergeCell ref="C68:H68"/>
    <mergeCell ref="C31:H31"/>
    <mergeCell ref="C40:I40"/>
  </mergeCells>
  <phoneticPr fontId="1"/>
  <printOptions horizontalCentered="1"/>
  <pageMargins left="0.51181102362204722" right="0.51181102362204722" top="0.55118110236220474" bottom="0.55118110236220474" header="0.31496062992125984" footer="0.31496062992125984"/>
  <pageSetup paperSize="9" scale="35" orientation="landscape" blackAndWhite="1" r:id="rId1"/>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C5A29-E460-4B90-8326-AA1AAA1F2515}">
  <sheetPr codeName="Sheet8">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6" sqref="G16:K16"/>
    </sheetView>
  </sheetViews>
  <sheetFormatPr defaultColWidth="4" defaultRowHeight="20.100000000000001" customHeight="1" x14ac:dyDescent="0.3"/>
  <cols>
    <col min="1" max="6" width="4" style="90"/>
    <col min="7" max="7" width="8.6328125" style="90" bestFit="1" customWidth="1"/>
    <col min="8" max="16" width="4" style="90"/>
    <col min="17" max="17" width="4" style="90" customWidth="1"/>
    <col min="18" max="22" width="4" style="90"/>
    <col min="23" max="23" width="5.1796875" style="210" customWidth="1"/>
    <col min="24" max="24" width="4.08984375" style="90" customWidth="1"/>
    <col min="25" max="28" width="4" style="90"/>
    <col min="29" max="29" width="0" style="90" hidden="1" customWidth="1"/>
    <col min="30" max="16384" width="4" style="90"/>
  </cols>
  <sheetData>
    <row r="1" spans="1:29" ht="37.799999999999997" customHeight="1" x14ac:dyDescent="0.3">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202</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IFERROR(INDEX('基本情報(必須)'!$C$24:$L$38,MATCH(設定シート!$C4,'基本情報(必須)'!$H$24:$H$38,0),2)&amp;"","")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78"/>
      <c r="H14" s="578"/>
      <c r="I14" s="578"/>
      <c r="J14" s="578"/>
      <c r="K14" s="579"/>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IFERROR(INDEX('基本情報(必須)'!$C$24:$L$38,MATCH(設定シート!$C4,'基本情報(必須)'!$H$24:$H$38,0),3)&amp;"","")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536" t="str">
        <f>IFERROR(INDEX('基本情報(必須)'!$C$24:$L$38,MATCH(設定シート!$C4,'基本情報(必須)'!$H$24:$H$38,0),4)&amp;"","")</f>
        <v/>
      </c>
      <c r="H17" s="536"/>
      <c r="I17" s="536"/>
      <c r="J17" s="536"/>
      <c r="K17" s="536"/>
      <c r="L17" s="536"/>
      <c r="M17" s="536"/>
      <c r="N17" s="536"/>
      <c r="O17" s="536"/>
      <c r="P17" s="536"/>
      <c r="Q17" s="536"/>
      <c r="R17" s="536"/>
      <c r="S17" s="536"/>
      <c r="T17" s="536"/>
      <c r="U17" s="536"/>
      <c r="V17" s="536"/>
      <c r="W17" s="536"/>
      <c r="X17" s="536"/>
      <c r="Y17" s="536"/>
      <c r="Z17" s="537"/>
    </row>
    <row r="18" spans="2:27" ht="21" customHeight="1" x14ac:dyDescent="0.3">
      <c r="B18" s="575"/>
      <c r="C18" s="576"/>
      <c r="D18" s="576"/>
      <c r="E18" s="576"/>
      <c r="F18" s="577"/>
      <c r="G18" s="538" t="str">
        <f>IFERROR(INDEX('基本情報(必須)'!$C$24:$L$38,MATCH(設定シート!$C4,'基本情報(必須)'!$H$24:$H$38,0),5)&amp;"","")</f>
        <v/>
      </c>
      <c r="H18" s="538"/>
      <c r="I18" s="538"/>
      <c r="J18" s="538"/>
      <c r="K18" s="538"/>
      <c r="L18" s="538"/>
      <c r="M18" s="538"/>
      <c r="N18" s="538"/>
      <c r="O18" s="538"/>
      <c r="P18" s="538"/>
      <c r="Q18" s="538"/>
      <c r="R18" s="538"/>
      <c r="S18" s="538"/>
      <c r="T18" s="538"/>
      <c r="U18" s="538"/>
      <c r="V18" s="538"/>
      <c r="W18" s="538"/>
      <c r="X18" s="538"/>
      <c r="Y18" s="538"/>
      <c r="Z18" s="539"/>
    </row>
    <row r="19" spans="2:27" ht="30" customHeight="1" x14ac:dyDescent="0.3">
      <c r="B19" s="584" t="s">
        <v>59</v>
      </c>
      <c r="C19" s="585"/>
      <c r="D19" s="585"/>
      <c r="E19" s="585"/>
      <c r="F19" s="586"/>
      <c r="G19" s="588"/>
      <c r="H19" s="589"/>
      <c r="I19" s="589"/>
      <c r="J19" s="589"/>
      <c r="K19" s="590"/>
      <c r="L19" s="140"/>
      <c r="M19" s="141"/>
      <c r="N19" s="141"/>
      <c r="O19" s="141"/>
      <c r="P19" s="141"/>
      <c r="Q19" s="141"/>
      <c r="R19" s="141"/>
      <c r="S19" s="141"/>
      <c r="T19" s="141"/>
      <c r="U19" s="141"/>
      <c r="V19" s="141"/>
      <c r="W19" s="212"/>
      <c r="X19" s="141"/>
      <c r="Y19" s="141"/>
      <c r="Z19" s="142"/>
    </row>
    <row r="20" spans="2:27" ht="30" customHeight="1" thickBot="1" x14ac:dyDescent="0.35">
      <c r="B20" s="594" t="s">
        <v>85</v>
      </c>
      <c r="C20" s="595"/>
      <c r="D20" s="595"/>
      <c r="E20" s="596">
        <v>0.1</v>
      </c>
      <c r="F20" s="597"/>
      <c r="G20" s="591">
        <f>$G$19*$E$20</f>
        <v>0</v>
      </c>
      <c r="H20" s="592"/>
      <c r="I20" s="592"/>
      <c r="J20" s="592"/>
      <c r="K20" s="593"/>
      <c r="L20" s="143"/>
      <c r="M20" s="144"/>
      <c r="N20" s="144"/>
      <c r="O20" s="144"/>
      <c r="P20" s="144"/>
      <c r="Q20" s="145"/>
      <c r="R20" s="145"/>
      <c r="S20" s="145"/>
      <c r="T20" s="145"/>
      <c r="U20" s="145"/>
      <c r="V20" s="144"/>
      <c r="W20" s="213"/>
      <c r="X20" s="144"/>
      <c r="Y20" s="144"/>
      <c r="Z20" s="146"/>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556"/>
      <c r="H22" s="556"/>
      <c r="I22" s="556"/>
      <c r="J22" s="556"/>
      <c r="K22" s="556"/>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a6b5WlGwqz8gnELwLxqDpbroVgnN+K/936tGqJZ4MQSHOs73Z2XP6iH4ge8Zhv55W1MS2UwUqKYwyWM5vYon9Q==" saltValue="AoYxHQcoWL2P3YxbmIBA7A==" spinCount="100000" sheet="1" scenarios="1" formatCells="0" formatColumns="0" formatRows="0" selectLockedCells="1" sort="0" autoFilter="0"/>
  <mergeCells count="68">
    <mergeCell ref="O12:Q12"/>
    <mergeCell ref="R12:U12"/>
    <mergeCell ref="V12:W12"/>
    <mergeCell ref="X12:Z12"/>
    <mergeCell ref="B13:F13"/>
    <mergeCell ref="B22:F22"/>
    <mergeCell ref="B23:F23"/>
    <mergeCell ref="G21:K21"/>
    <mergeCell ref="B19:F19"/>
    <mergeCell ref="B21:F21"/>
    <mergeCell ref="G19:K19"/>
    <mergeCell ref="G20:K20"/>
    <mergeCell ref="B20:D20"/>
    <mergeCell ref="E20:F20"/>
    <mergeCell ref="B14:F14"/>
    <mergeCell ref="B17:F18"/>
    <mergeCell ref="G14:K14"/>
    <mergeCell ref="B15:F15"/>
    <mergeCell ref="G16:K16"/>
    <mergeCell ref="V25:Z25"/>
    <mergeCell ref="B24:F24"/>
    <mergeCell ref="G24:K24"/>
    <mergeCell ref="L24:P24"/>
    <mergeCell ref="Q24:U24"/>
    <mergeCell ref="V24:Z24"/>
    <mergeCell ref="B25:F25"/>
    <mergeCell ref="G25:K25"/>
    <mergeCell ref="L25:P25"/>
    <mergeCell ref="Q25:U25"/>
    <mergeCell ref="V22:Z22"/>
    <mergeCell ref="G23:K23"/>
    <mergeCell ref="L23:P23"/>
    <mergeCell ref="Q23:U23"/>
    <mergeCell ref="V23:Z23"/>
    <mergeCell ref="G22:K22"/>
    <mergeCell ref="L22:P22"/>
    <mergeCell ref="Q22:U22"/>
    <mergeCell ref="S2:V2"/>
    <mergeCell ref="B6:F7"/>
    <mergeCell ref="S6:U6"/>
    <mergeCell ref="G7:H7"/>
    <mergeCell ref="O6:Q8"/>
    <mergeCell ref="R7:Z7"/>
    <mergeCell ref="R8:Z8"/>
    <mergeCell ref="W2:Z2"/>
    <mergeCell ref="B3:Z4"/>
    <mergeCell ref="R9:Z9"/>
    <mergeCell ref="R11:Y11"/>
    <mergeCell ref="O9:Q9"/>
    <mergeCell ref="O11:Q11"/>
    <mergeCell ref="G15:K15"/>
    <mergeCell ref="O14:Q14"/>
    <mergeCell ref="O15:Q15"/>
    <mergeCell ref="R14:Z14"/>
    <mergeCell ref="R15:Z15"/>
    <mergeCell ref="H13:K13"/>
    <mergeCell ref="O13:Q13"/>
    <mergeCell ref="V13:W13"/>
    <mergeCell ref="O10:Q10"/>
    <mergeCell ref="R10:Y10"/>
    <mergeCell ref="R13:U13"/>
    <mergeCell ref="X13:Z13"/>
    <mergeCell ref="L21:P21"/>
    <mergeCell ref="Q21:U21"/>
    <mergeCell ref="V21:Z21"/>
    <mergeCell ref="B16:F16"/>
    <mergeCell ref="G17:Z17"/>
    <mergeCell ref="G18:Z18"/>
  </mergeCells>
  <phoneticPr fontId="1"/>
  <conditionalFormatting sqref="G15">
    <cfRule type="expression" dxfId="78" priority="9">
      <formula>$G$15=""</formula>
    </cfRule>
  </conditionalFormatting>
  <conditionalFormatting sqref="G17">
    <cfRule type="expression" dxfId="77" priority="6">
      <formula>$G$17=""</formula>
    </cfRule>
  </conditionalFormatting>
  <conditionalFormatting sqref="G18">
    <cfRule type="expression" dxfId="76" priority="5">
      <formula>$G$18=""</formula>
    </cfRule>
  </conditionalFormatting>
  <conditionalFormatting sqref="G14:K14 G16:K16 G19:K19 G22:P22">
    <cfRule type="expression" dxfId="75" priority="1">
      <formula>$AC$1&gt;0</formula>
    </cfRule>
  </conditionalFormatting>
  <conditionalFormatting sqref="G14:K14">
    <cfRule type="expression" dxfId="74" priority="8">
      <formula>$G$14=""</formula>
    </cfRule>
  </conditionalFormatting>
  <conditionalFormatting sqref="G16:K16">
    <cfRule type="expression" dxfId="73" priority="7">
      <formula>$G$16=""</formula>
    </cfRule>
  </conditionalFormatting>
  <conditionalFormatting sqref="G19:K19">
    <cfRule type="expression" dxfId="72" priority="4">
      <formula>$G$19=""</formula>
    </cfRule>
  </conditionalFormatting>
  <conditionalFormatting sqref="G22:K22">
    <cfRule type="expression" dxfId="71" priority="3">
      <formula>$G$22=""</formula>
    </cfRule>
  </conditionalFormatting>
  <conditionalFormatting sqref="L22:P22">
    <cfRule type="expression" dxfId="70" priority="2">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BFC223-3B6D-4F41-A153-44392A6F6525}">
  <sheetPr>
    <tabColor theme="7" tint="0.59999389629810485"/>
    <pageSetUpPr fitToPage="1"/>
  </sheetPr>
  <dimension ref="A1:AK28"/>
  <sheetViews>
    <sheetView showGridLines="0" view="pageBreakPreview" zoomScaleNormal="100" zoomScaleSheetLayoutView="100" workbookViewId="0">
      <pane ySplit="1" topLeftCell="A2" activePane="bottomLeft" state="frozen"/>
      <selection activeCell="S5" sqref="S5:V5"/>
      <selection pane="bottomLeft" activeCell="S5" sqref="S5:V5"/>
    </sheetView>
  </sheetViews>
  <sheetFormatPr defaultColWidth="4" defaultRowHeight="21.9" customHeight="1" x14ac:dyDescent="0.3"/>
  <cols>
    <col min="1" max="32" width="4" style="90"/>
    <col min="33" max="33" width="3.7265625" style="90" customWidth="1"/>
    <col min="34" max="16384" width="4" style="90"/>
  </cols>
  <sheetData>
    <row r="1" spans="1:37" ht="33" customHeight="1" x14ac:dyDescent="0.3"/>
    <row r="2" spans="1:37" ht="21.9" customHeight="1" x14ac:dyDescent="0.3">
      <c r="AA2" s="91"/>
      <c r="AB2" s="91"/>
      <c r="AC2" s="384" t="s">
        <v>28</v>
      </c>
      <c r="AD2" s="384"/>
      <c r="AE2" s="384"/>
      <c r="AF2" s="384"/>
      <c r="AG2" s="374" t="str">
        <f t="array" ref="AG2">IF('基本情報(必須)'!D19:E19="","",'基本情報(必須)'!D19:E19)</f>
        <v/>
      </c>
      <c r="AH2" s="374"/>
      <c r="AI2" s="374"/>
      <c r="AJ2" s="374"/>
      <c r="AK2" s="139"/>
    </row>
    <row r="3" spans="1:37" ht="21.9" customHeight="1" x14ac:dyDescent="0.3">
      <c r="B3" s="548" t="s">
        <v>217</v>
      </c>
      <c r="C3" s="548"/>
      <c r="D3" s="548"/>
      <c r="E3" s="548"/>
      <c r="F3" s="548"/>
      <c r="G3" s="548"/>
      <c r="H3" s="548"/>
      <c r="I3" s="548"/>
      <c r="J3" s="548"/>
      <c r="K3" s="548"/>
      <c r="L3" s="548"/>
      <c r="M3" s="548"/>
      <c r="N3" s="548"/>
      <c r="O3" s="92"/>
      <c r="P3" s="92"/>
      <c r="Q3" s="92"/>
      <c r="R3" s="92"/>
      <c r="S3" s="92"/>
      <c r="T3" s="92"/>
      <c r="U3" s="92"/>
      <c r="V3" s="92"/>
      <c r="W3" s="92"/>
      <c r="X3" s="92"/>
      <c r="Y3" s="92"/>
      <c r="Z3" s="92"/>
      <c r="AA3" s="92"/>
      <c r="AB3" s="92"/>
      <c r="AC3" s="92"/>
      <c r="AD3" s="92"/>
      <c r="AE3" s="92"/>
      <c r="AF3" s="92"/>
      <c r="AG3" s="92"/>
      <c r="AH3" s="92"/>
      <c r="AI3" s="92"/>
      <c r="AJ3" s="92"/>
      <c r="AK3" s="139"/>
    </row>
    <row r="4" spans="1:37" ht="23.4" customHeight="1" x14ac:dyDescent="0.3">
      <c r="A4" s="147"/>
      <c r="B4" s="548"/>
      <c r="C4" s="548"/>
      <c r="D4" s="548"/>
      <c r="E4" s="548"/>
      <c r="F4" s="548"/>
      <c r="G4" s="548"/>
      <c r="H4" s="548"/>
      <c r="I4" s="548"/>
      <c r="J4" s="548"/>
      <c r="K4" s="548"/>
      <c r="L4" s="548"/>
      <c r="M4" s="548"/>
      <c r="N4" s="548"/>
      <c r="O4" s="92"/>
      <c r="P4" s="92"/>
      <c r="Q4" s="92"/>
      <c r="R4" s="92"/>
      <c r="S4" s="92"/>
      <c r="T4" s="92"/>
      <c r="U4" s="92"/>
      <c r="V4" s="92"/>
      <c r="W4" s="92"/>
      <c r="X4" s="92"/>
      <c r="Y4" s="92"/>
      <c r="Z4" s="92"/>
      <c r="AA4" s="92"/>
      <c r="AB4" s="92"/>
      <c r="AC4" s="92"/>
      <c r="AD4" s="92"/>
      <c r="AE4" s="92"/>
      <c r="AF4" s="92"/>
      <c r="AG4" s="92"/>
      <c r="AH4" s="92"/>
      <c r="AI4" s="92"/>
      <c r="AJ4" s="92"/>
      <c r="AK4" s="147"/>
    </row>
    <row r="5" spans="1:37" ht="21.9" customHeight="1" thickBot="1" x14ac:dyDescent="0.35">
      <c r="P5" s="528" t="s">
        <v>188</v>
      </c>
      <c r="Q5" s="528"/>
      <c r="R5" s="528"/>
      <c r="S5" s="598"/>
      <c r="T5" s="599"/>
      <c r="U5" s="599"/>
      <c r="V5" s="600"/>
      <c r="W5" s="148" t="s">
        <v>189</v>
      </c>
      <c r="X5" s="148"/>
      <c r="Y5" s="148"/>
      <c r="Z5" s="601"/>
      <c r="AA5" s="602"/>
      <c r="AB5" s="602"/>
      <c r="AC5" s="602"/>
      <c r="AD5" s="602"/>
      <c r="AE5" s="602"/>
      <c r="AF5" s="603"/>
      <c r="AG5" s="603"/>
      <c r="AH5" s="603"/>
      <c r="AI5" s="603"/>
      <c r="AJ5" s="604"/>
    </row>
    <row r="6" spans="1:37" s="91" customFormat="1" ht="21.9" customHeight="1" x14ac:dyDescent="0.3">
      <c r="B6" s="149"/>
      <c r="C6" s="377"/>
      <c r="D6" s="378"/>
      <c r="E6" s="378"/>
      <c r="F6" s="378"/>
      <c r="G6" s="378"/>
      <c r="H6" s="378"/>
      <c r="I6" s="378"/>
      <c r="J6" s="605"/>
      <c r="K6" s="584" t="s">
        <v>190</v>
      </c>
      <c r="L6" s="585"/>
      <c r="M6" s="585"/>
      <c r="N6" s="585"/>
      <c r="O6" s="585"/>
      <c r="P6" s="606"/>
      <c r="Q6" s="606"/>
      <c r="R6" s="606"/>
      <c r="S6" s="606"/>
      <c r="T6" s="606"/>
      <c r="U6" s="607"/>
      <c r="V6" s="608" t="s">
        <v>191</v>
      </c>
      <c r="W6" s="380"/>
      <c r="X6" s="380"/>
      <c r="Y6" s="380"/>
      <c r="Z6" s="380"/>
      <c r="AA6" s="379" t="s">
        <v>192</v>
      </c>
      <c r="AB6" s="380"/>
      <c r="AC6" s="380"/>
      <c r="AD6" s="380"/>
      <c r="AE6" s="380"/>
      <c r="AF6" s="609" t="s">
        <v>193</v>
      </c>
      <c r="AG6" s="610"/>
      <c r="AH6" s="610"/>
      <c r="AI6" s="610"/>
      <c r="AJ6" s="611"/>
    </row>
    <row r="7" spans="1:37" s="91" customFormat="1" ht="21.9" customHeight="1" x14ac:dyDescent="0.3">
      <c r="B7" s="150"/>
      <c r="C7" s="350" t="s">
        <v>194</v>
      </c>
      <c r="D7" s="351"/>
      <c r="E7" s="351"/>
      <c r="F7" s="351"/>
      <c r="G7" s="351"/>
      <c r="H7" s="351"/>
      <c r="I7" s="351"/>
      <c r="J7" s="612"/>
      <c r="K7" s="613" t="s">
        <v>66</v>
      </c>
      <c r="L7" s="614"/>
      <c r="M7" s="614" t="s">
        <v>195</v>
      </c>
      <c r="N7" s="614"/>
      <c r="O7" s="614" t="s">
        <v>196</v>
      </c>
      <c r="P7" s="614"/>
      <c r="Q7" s="614"/>
      <c r="R7" s="614" t="s">
        <v>197</v>
      </c>
      <c r="S7" s="614"/>
      <c r="T7" s="614"/>
      <c r="U7" s="615"/>
      <c r="V7" s="616" t="s">
        <v>198</v>
      </c>
      <c r="W7" s="351"/>
      <c r="X7" s="351"/>
      <c r="Y7" s="351"/>
      <c r="Z7" s="351"/>
      <c r="AA7" s="350" t="s">
        <v>198</v>
      </c>
      <c r="AB7" s="351"/>
      <c r="AC7" s="351"/>
      <c r="AD7" s="351"/>
      <c r="AE7" s="351"/>
      <c r="AF7" s="617" t="s">
        <v>198</v>
      </c>
      <c r="AG7" s="618"/>
      <c r="AH7" s="618"/>
      <c r="AI7" s="618"/>
      <c r="AJ7" s="619"/>
    </row>
    <row r="8" spans="1:37" ht="21.9" customHeight="1" x14ac:dyDescent="0.25">
      <c r="B8" s="197"/>
      <c r="C8" s="620"/>
      <c r="D8" s="621"/>
      <c r="E8" s="621"/>
      <c r="F8" s="621"/>
      <c r="G8" s="621"/>
      <c r="H8" s="621"/>
      <c r="I8" s="621"/>
      <c r="J8" s="622"/>
      <c r="K8" s="623"/>
      <c r="L8" s="624"/>
      <c r="M8" s="624"/>
      <c r="N8" s="624"/>
      <c r="O8" s="625"/>
      <c r="P8" s="625"/>
      <c r="Q8" s="625"/>
      <c r="R8" s="626" t="str">
        <f>IF(K8="","",K8*O8)</f>
        <v/>
      </c>
      <c r="S8" s="626"/>
      <c r="T8" s="626"/>
      <c r="U8" s="627"/>
      <c r="V8" s="628"/>
      <c r="W8" s="629"/>
      <c r="X8" s="626" t="str">
        <f>IF(V8="","",V8*O8)</f>
        <v/>
      </c>
      <c r="Y8" s="626"/>
      <c r="Z8" s="630"/>
      <c r="AA8" s="631"/>
      <c r="AB8" s="629"/>
      <c r="AC8" s="626" t="str">
        <f>IF(AA8="","",AA8*O8)</f>
        <v/>
      </c>
      <c r="AD8" s="626"/>
      <c r="AE8" s="630"/>
      <c r="AF8" s="632" t="str">
        <f t="shared" ref="AF8:AF10" si="0">IF((V8-AA8)=0,"",(V8-AA8))</f>
        <v/>
      </c>
      <c r="AG8" s="633"/>
      <c r="AH8" s="626" t="str">
        <f>IF(AF8="","",AF8*O8)</f>
        <v/>
      </c>
      <c r="AI8" s="626"/>
      <c r="AJ8" s="634"/>
    </row>
    <row r="9" spans="1:37" ht="21.9" customHeight="1" x14ac:dyDescent="0.3">
      <c r="B9" s="198"/>
      <c r="C9" s="620"/>
      <c r="D9" s="621"/>
      <c r="E9" s="621"/>
      <c r="F9" s="621"/>
      <c r="G9" s="621"/>
      <c r="H9" s="621"/>
      <c r="I9" s="621"/>
      <c r="J9" s="622"/>
      <c r="K9" s="623"/>
      <c r="L9" s="624"/>
      <c r="M9" s="624"/>
      <c r="N9" s="624"/>
      <c r="O9" s="625"/>
      <c r="P9" s="625"/>
      <c r="Q9" s="625"/>
      <c r="R9" s="626" t="str">
        <f t="shared" ref="R9:R27" si="1">IF(K9="","",K9*O9)</f>
        <v/>
      </c>
      <c r="S9" s="626"/>
      <c r="T9" s="626"/>
      <c r="U9" s="627"/>
      <c r="V9" s="628"/>
      <c r="W9" s="629"/>
      <c r="X9" s="626" t="str">
        <f t="shared" ref="X9:X27" si="2">IF(V9="","",V9*O9)</f>
        <v/>
      </c>
      <c r="Y9" s="626"/>
      <c r="Z9" s="630"/>
      <c r="AA9" s="631"/>
      <c r="AB9" s="629"/>
      <c r="AC9" s="626" t="str">
        <f t="shared" ref="AC9:AC27" si="3">IF(AA9="","",AA9*O9)</f>
        <v/>
      </c>
      <c r="AD9" s="626"/>
      <c r="AE9" s="630"/>
      <c r="AF9" s="632" t="str">
        <f t="shared" si="0"/>
        <v/>
      </c>
      <c r="AG9" s="633"/>
      <c r="AH9" s="626" t="str">
        <f t="shared" ref="AH9:AH27" si="4">IF(AF9="","",AF9*O9)</f>
        <v/>
      </c>
      <c r="AI9" s="626"/>
      <c r="AJ9" s="634"/>
    </row>
    <row r="10" spans="1:37" ht="21.9" customHeight="1" x14ac:dyDescent="0.3">
      <c r="B10" s="198"/>
      <c r="C10" s="620"/>
      <c r="D10" s="621"/>
      <c r="E10" s="621"/>
      <c r="F10" s="621"/>
      <c r="G10" s="621"/>
      <c r="H10" s="621"/>
      <c r="I10" s="621"/>
      <c r="J10" s="622"/>
      <c r="K10" s="623"/>
      <c r="L10" s="624"/>
      <c r="M10" s="624"/>
      <c r="N10" s="624"/>
      <c r="O10" s="625"/>
      <c r="P10" s="625"/>
      <c r="Q10" s="625"/>
      <c r="R10" s="626" t="str">
        <f t="shared" si="1"/>
        <v/>
      </c>
      <c r="S10" s="626"/>
      <c r="T10" s="626"/>
      <c r="U10" s="627"/>
      <c r="V10" s="628"/>
      <c r="W10" s="629"/>
      <c r="X10" s="626" t="str">
        <f t="shared" si="2"/>
        <v/>
      </c>
      <c r="Y10" s="626"/>
      <c r="Z10" s="630"/>
      <c r="AA10" s="631"/>
      <c r="AB10" s="629"/>
      <c r="AC10" s="626" t="str">
        <f t="shared" si="3"/>
        <v/>
      </c>
      <c r="AD10" s="626"/>
      <c r="AE10" s="630"/>
      <c r="AF10" s="632" t="str">
        <f t="shared" si="0"/>
        <v/>
      </c>
      <c r="AG10" s="633"/>
      <c r="AH10" s="626" t="str">
        <f t="shared" si="4"/>
        <v/>
      </c>
      <c r="AI10" s="626"/>
      <c r="AJ10" s="634"/>
    </row>
    <row r="11" spans="1:37" ht="21.9" customHeight="1" x14ac:dyDescent="0.3">
      <c r="B11" s="198"/>
      <c r="C11" s="620"/>
      <c r="D11" s="621"/>
      <c r="E11" s="621"/>
      <c r="F11" s="621"/>
      <c r="G11" s="621"/>
      <c r="H11" s="621"/>
      <c r="I11" s="621"/>
      <c r="J11" s="622"/>
      <c r="K11" s="623"/>
      <c r="L11" s="624"/>
      <c r="M11" s="624"/>
      <c r="N11" s="624"/>
      <c r="O11" s="625"/>
      <c r="P11" s="625"/>
      <c r="Q11" s="625"/>
      <c r="R11" s="626" t="str">
        <f t="shared" si="1"/>
        <v/>
      </c>
      <c r="S11" s="626"/>
      <c r="T11" s="626"/>
      <c r="U11" s="627"/>
      <c r="V11" s="628"/>
      <c r="W11" s="629"/>
      <c r="X11" s="626" t="str">
        <f t="shared" si="2"/>
        <v/>
      </c>
      <c r="Y11" s="626"/>
      <c r="Z11" s="630"/>
      <c r="AA11" s="631"/>
      <c r="AB11" s="629"/>
      <c r="AC11" s="626" t="str">
        <f t="shared" si="3"/>
        <v/>
      </c>
      <c r="AD11" s="626"/>
      <c r="AE11" s="630"/>
      <c r="AF11" s="632" t="str">
        <f>IF((V11-AA11)=0,"",(V11-AA11))</f>
        <v/>
      </c>
      <c r="AG11" s="633"/>
      <c r="AH11" s="626" t="str">
        <f t="shared" si="4"/>
        <v/>
      </c>
      <c r="AI11" s="626"/>
      <c r="AJ11" s="634"/>
    </row>
    <row r="12" spans="1:37" ht="21.9" customHeight="1" x14ac:dyDescent="0.3">
      <c r="B12" s="198"/>
      <c r="C12" s="620"/>
      <c r="D12" s="621"/>
      <c r="E12" s="621"/>
      <c r="F12" s="621"/>
      <c r="G12" s="621"/>
      <c r="H12" s="621"/>
      <c r="I12" s="621"/>
      <c r="J12" s="622"/>
      <c r="K12" s="623"/>
      <c r="L12" s="624"/>
      <c r="M12" s="624"/>
      <c r="N12" s="624"/>
      <c r="O12" s="625"/>
      <c r="P12" s="625"/>
      <c r="Q12" s="625"/>
      <c r="R12" s="626" t="str">
        <f t="shared" si="1"/>
        <v/>
      </c>
      <c r="S12" s="626"/>
      <c r="T12" s="626"/>
      <c r="U12" s="627"/>
      <c r="V12" s="628"/>
      <c r="W12" s="629"/>
      <c r="X12" s="626" t="str">
        <f t="shared" si="2"/>
        <v/>
      </c>
      <c r="Y12" s="626"/>
      <c r="Z12" s="630"/>
      <c r="AA12" s="631"/>
      <c r="AB12" s="629"/>
      <c r="AC12" s="626" t="str">
        <f t="shared" si="3"/>
        <v/>
      </c>
      <c r="AD12" s="626"/>
      <c r="AE12" s="630"/>
      <c r="AF12" s="632" t="str">
        <f t="shared" ref="AF12:AF27" si="5">IF((V12-AA12)=0,"",(V12-AA12))</f>
        <v/>
      </c>
      <c r="AG12" s="633"/>
      <c r="AH12" s="626" t="str">
        <f t="shared" si="4"/>
        <v/>
      </c>
      <c r="AI12" s="626"/>
      <c r="AJ12" s="634"/>
    </row>
    <row r="13" spans="1:37" ht="21.9" customHeight="1" x14ac:dyDescent="0.3">
      <c r="B13" s="199"/>
      <c r="C13" s="620"/>
      <c r="D13" s="621"/>
      <c r="E13" s="621"/>
      <c r="F13" s="621"/>
      <c r="G13" s="621"/>
      <c r="H13" s="621"/>
      <c r="I13" s="621"/>
      <c r="J13" s="622"/>
      <c r="K13" s="623"/>
      <c r="L13" s="624"/>
      <c r="M13" s="624"/>
      <c r="N13" s="624"/>
      <c r="O13" s="625"/>
      <c r="P13" s="625"/>
      <c r="Q13" s="625"/>
      <c r="R13" s="626" t="str">
        <f t="shared" si="1"/>
        <v/>
      </c>
      <c r="S13" s="626"/>
      <c r="T13" s="626"/>
      <c r="U13" s="627"/>
      <c r="V13" s="628"/>
      <c r="W13" s="629"/>
      <c r="X13" s="626" t="str">
        <f t="shared" si="2"/>
        <v/>
      </c>
      <c r="Y13" s="626"/>
      <c r="Z13" s="630"/>
      <c r="AA13" s="631"/>
      <c r="AB13" s="629"/>
      <c r="AC13" s="626" t="str">
        <f t="shared" si="3"/>
        <v/>
      </c>
      <c r="AD13" s="626"/>
      <c r="AE13" s="630"/>
      <c r="AF13" s="632" t="str">
        <f t="shared" si="5"/>
        <v/>
      </c>
      <c r="AG13" s="633"/>
      <c r="AH13" s="626" t="str">
        <f t="shared" si="4"/>
        <v/>
      </c>
      <c r="AI13" s="626"/>
      <c r="AJ13" s="634"/>
    </row>
    <row r="14" spans="1:37" ht="21.9" customHeight="1" x14ac:dyDescent="0.3">
      <c r="B14" s="199"/>
      <c r="C14" s="620"/>
      <c r="D14" s="621"/>
      <c r="E14" s="621"/>
      <c r="F14" s="621"/>
      <c r="G14" s="621"/>
      <c r="H14" s="621"/>
      <c r="I14" s="621"/>
      <c r="J14" s="622"/>
      <c r="K14" s="623"/>
      <c r="L14" s="624"/>
      <c r="M14" s="624"/>
      <c r="N14" s="624"/>
      <c r="O14" s="625"/>
      <c r="P14" s="625"/>
      <c r="Q14" s="625"/>
      <c r="R14" s="626" t="str">
        <f t="shared" si="1"/>
        <v/>
      </c>
      <c r="S14" s="626"/>
      <c r="T14" s="626"/>
      <c r="U14" s="627"/>
      <c r="V14" s="628"/>
      <c r="W14" s="629"/>
      <c r="X14" s="626" t="str">
        <f t="shared" si="2"/>
        <v/>
      </c>
      <c r="Y14" s="626"/>
      <c r="Z14" s="630"/>
      <c r="AA14" s="631"/>
      <c r="AB14" s="629"/>
      <c r="AC14" s="626" t="str">
        <f t="shared" si="3"/>
        <v/>
      </c>
      <c r="AD14" s="626"/>
      <c r="AE14" s="630"/>
      <c r="AF14" s="632" t="str">
        <f t="shared" si="5"/>
        <v/>
      </c>
      <c r="AG14" s="633"/>
      <c r="AH14" s="626" t="str">
        <f t="shared" si="4"/>
        <v/>
      </c>
      <c r="AI14" s="626"/>
      <c r="AJ14" s="634"/>
    </row>
    <row r="15" spans="1:37" ht="21.9" customHeight="1" x14ac:dyDescent="0.3">
      <c r="B15" s="199"/>
      <c r="C15" s="620"/>
      <c r="D15" s="621"/>
      <c r="E15" s="621"/>
      <c r="F15" s="621"/>
      <c r="G15" s="621"/>
      <c r="H15" s="621"/>
      <c r="I15" s="621"/>
      <c r="J15" s="622"/>
      <c r="K15" s="623"/>
      <c r="L15" s="624"/>
      <c r="M15" s="624"/>
      <c r="N15" s="624"/>
      <c r="O15" s="625"/>
      <c r="P15" s="625"/>
      <c r="Q15" s="625"/>
      <c r="R15" s="626" t="str">
        <f t="shared" si="1"/>
        <v/>
      </c>
      <c r="S15" s="626"/>
      <c r="T15" s="626"/>
      <c r="U15" s="627"/>
      <c r="V15" s="628"/>
      <c r="W15" s="629"/>
      <c r="X15" s="626" t="str">
        <f t="shared" si="2"/>
        <v/>
      </c>
      <c r="Y15" s="626"/>
      <c r="Z15" s="630"/>
      <c r="AA15" s="631"/>
      <c r="AB15" s="629"/>
      <c r="AC15" s="626" t="str">
        <f t="shared" si="3"/>
        <v/>
      </c>
      <c r="AD15" s="626"/>
      <c r="AE15" s="630"/>
      <c r="AF15" s="632" t="str">
        <f t="shared" si="5"/>
        <v/>
      </c>
      <c r="AG15" s="633"/>
      <c r="AH15" s="626" t="str">
        <f t="shared" si="4"/>
        <v/>
      </c>
      <c r="AI15" s="626"/>
      <c r="AJ15" s="634"/>
    </row>
    <row r="16" spans="1:37" ht="21.9" customHeight="1" x14ac:dyDescent="0.3">
      <c r="B16" s="199"/>
      <c r="C16" s="620"/>
      <c r="D16" s="621"/>
      <c r="E16" s="621"/>
      <c r="F16" s="621"/>
      <c r="G16" s="621"/>
      <c r="H16" s="621"/>
      <c r="I16" s="621"/>
      <c r="J16" s="622"/>
      <c r="K16" s="623"/>
      <c r="L16" s="624"/>
      <c r="M16" s="624"/>
      <c r="N16" s="624"/>
      <c r="O16" s="625"/>
      <c r="P16" s="625"/>
      <c r="Q16" s="625"/>
      <c r="R16" s="626" t="str">
        <f t="shared" si="1"/>
        <v/>
      </c>
      <c r="S16" s="626"/>
      <c r="T16" s="626"/>
      <c r="U16" s="627"/>
      <c r="V16" s="628"/>
      <c r="W16" s="629"/>
      <c r="X16" s="626" t="str">
        <f t="shared" si="2"/>
        <v/>
      </c>
      <c r="Y16" s="626"/>
      <c r="Z16" s="630"/>
      <c r="AA16" s="631"/>
      <c r="AB16" s="629"/>
      <c r="AC16" s="626" t="str">
        <f t="shared" si="3"/>
        <v/>
      </c>
      <c r="AD16" s="626"/>
      <c r="AE16" s="630"/>
      <c r="AF16" s="632" t="str">
        <f t="shared" si="5"/>
        <v/>
      </c>
      <c r="AG16" s="633"/>
      <c r="AH16" s="626" t="str">
        <f t="shared" si="4"/>
        <v/>
      </c>
      <c r="AI16" s="626"/>
      <c r="AJ16" s="634"/>
    </row>
    <row r="17" spans="2:36" ht="21.9" customHeight="1" x14ac:dyDescent="0.3">
      <c r="B17" s="199"/>
      <c r="C17" s="620"/>
      <c r="D17" s="621"/>
      <c r="E17" s="621"/>
      <c r="F17" s="621"/>
      <c r="G17" s="621"/>
      <c r="H17" s="621"/>
      <c r="I17" s="621"/>
      <c r="J17" s="622"/>
      <c r="K17" s="623"/>
      <c r="L17" s="624"/>
      <c r="M17" s="624"/>
      <c r="N17" s="624"/>
      <c r="O17" s="625"/>
      <c r="P17" s="625"/>
      <c r="Q17" s="625"/>
      <c r="R17" s="626" t="str">
        <f t="shared" si="1"/>
        <v/>
      </c>
      <c r="S17" s="626"/>
      <c r="T17" s="626"/>
      <c r="U17" s="627"/>
      <c r="V17" s="628"/>
      <c r="W17" s="629"/>
      <c r="X17" s="626" t="str">
        <f t="shared" si="2"/>
        <v/>
      </c>
      <c r="Y17" s="626"/>
      <c r="Z17" s="630"/>
      <c r="AA17" s="631"/>
      <c r="AB17" s="629"/>
      <c r="AC17" s="626" t="str">
        <f t="shared" si="3"/>
        <v/>
      </c>
      <c r="AD17" s="626"/>
      <c r="AE17" s="630"/>
      <c r="AF17" s="632" t="str">
        <f t="shared" si="5"/>
        <v/>
      </c>
      <c r="AG17" s="633"/>
      <c r="AH17" s="626" t="str">
        <f t="shared" si="4"/>
        <v/>
      </c>
      <c r="AI17" s="626"/>
      <c r="AJ17" s="634"/>
    </row>
    <row r="18" spans="2:36" ht="21.9" customHeight="1" x14ac:dyDescent="0.3">
      <c r="B18" s="200"/>
      <c r="C18" s="620"/>
      <c r="D18" s="621"/>
      <c r="E18" s="621"/>
      <c r="F18" s="621"/>
      <c r="G18" s="621"/>
      <c r="H18" s="621"/>
      <c r="I18" s="621"/>
      <c r="J18" s="622"/>
      <c r="K18" s="623"/>
      <c r="L18" s="624"/>
      <c r="M18" s="624"/>
      <c r="N18" s="624"/>
      <c r="O18" s="625"/>
      <c r="P18" s="625"/>
      <c r="Q18" s="625"/>
      <c r="R18" s="626" t="str">
        <f t="shared" si="1"/>
        <v/>
      </c>
      <c r="S18" s="626"/>
      <c r="T18" s="626"/>
      <c r="U18" s="627"/>
      <c r="V18" s="628"/>
      <c r="W18" s="629"/>
      <c r="X18" s="626" t="str">
        <f t="shared" si="2"/>
        <v/>
      </c>
      <c r="Y18" s="626"/>
      <c r="Z18" s="630"/>
      <c r="AA18" s="631"/>
      <c r="AB18" s="629"/>
      <c r="AC18" s="626" t="str">
        <f t="shared" si="3"/>
        <v/>
      </c>
      <c r="AD18" s="626"/>
      <c r="AE18" s="630"/>
      <c r="AF18" s="632" t="str">
        <f t="shared" si="5"/>
        <v/>
      </c>
      <c r="AG18" s="633"/>
      <c r="AH18" s="626" t="str">
        <f t="shared" si="4"/>
        <v/>
      </c>
      <c r="AI18" s="626"/>
      <c r="AJ18" s="634"/>
    </row>
    <row r="19" spans="2:36" ht="21.9" customHeight="1" x14ac:dyDescent="0.3">
      <c r="B19" s="200"/>
      <c r="C19" s="620"/>
      <c r="D19" s="621"/>
      <c r="E19" s="621"/>
      <c r="F19" s="621"/>
      <c r="G19" s="621"/>
      <c r="H19" s="621"/>
      <c r="I19" s="621"/>
      <c r="J19" s="622"/>
      <c r="K19" s="623"/>
      <c r="L19" s="624"/>
      <c r="M19" s="624"/>
      <c r="N19" s="624"/>
      <c r="O19" s="625"/>
      <c r="P19" s="625"/>
      <c r="Q19" s="625"/>
      <c r="R19" s="626" t="str">
        <f t="shared" si="1"/>
        <v/>
      </c>
      <c r="S19" s="626"/>
      <c r="T19" s="626"/>
      <c r="U19" s="627"/>
      <c r="V19" s="628"/>
      <c r="W19" s="629"/>
      <c r="X19" s="626" t="str">
        <f t="shared" si="2"/>
        <v/>
      </c>
      <c r="Y19" s="626"/>
      <c r="Z19" s="630"/>
      <c r="AA19" s="631"/>
      <c r="AB19" s="629"/>
      <c r="AC19" s="626" t="str">
        <f t="shared" si="3"/>
        <v/>
      </c>
      <c r="AD19" s="626"/>
      <c r="AE19" s="630"/>
      <c r="AF19" s="632" t="str">
        <f t="shared" si="5"/>
        <v/>
      </c>
      <c r="AG19" s="633"/>
      <c r="AH19" s="626" t="str">
        <f t="shared" si="4"/>
        <v/>
      </c>
      <c r="AI19" s="626"/>
      <c r="AJ19" s="634"/>
    </row>
    <row r="20" spans="2:36" ht="21.9" customHeight="1" x14ac:dyDescent="0.3">
      <c r="B20" s="198"/>
      <c r="C20" s="620"/>
      <c r="D20" s="621"/>
      <c r="E20" s="621"/>
      <c r="F20" s="621"/>
      <c r="G20" s="621"/>
      <c r="H20" s="621"/>
      <c r="I20" s="621"/>
      <c r="J20" s="622"/>
      <c r="K20" s="623"/>
      <c r="L20" s="624"/>
      <c r="M20" s="624"/>
      <c r="N20" s="624"/>
      <c r="O20" s="625"/>
      <c r="P20" s="625"/>
      <c r="Q20" s="625"/>
      <c r="R20" s="626" t="str">
        <f t="shared" si="1"/>
        <v/>
      </c>
      <c r="S20" s="626"/>
      <c r="T20" s="626"/>
      <c r="U20" s="627"/>
      <c r="V20" s="628"/>
      <c r="W20" s="629"/>
      <c r="X20" s="626" t="str">
        <f t="shared" si="2"/>
        <v/>
      </c>
      <c r="Y20" s="626"/>
      <c r="Z20" s="630"/>
      <c r="AA20" s="631"/>
      <c r="AB20" s="629"/>
      <c r="AC20" s="626" t="str">
        <f t="shared" si="3"/>
        <v/>
      </c>
      <c r="AD20" s="626"/>
      <c r="AE20" s="630"/>
      <c r="AF20" s="632" t="str">
        <f t="shared" si="5"/>
        <v/>
      </c>
      <c r="AG20" s="633"/>
      <c r="AH20" s="626" t="str">
        <f t="shared" si="4"/>
        <v/>
      </c>
      <c r="AI20" s="626"/>
      <c r="AJ20" s="634"/>
    </row>
    <row r="21" spans="2:36" ht="21.9" customHeight="1" x14ac:dyDescent="0.3">
      <c r="B21" s="200"/>
      <c r="C21" s="620"/>
      <c r="D21" s="621"/>
      <c r="E21" s="621"/>
      <c r="F21" s="621"/>
      <c r="G21" s="621"/>
      <c r="H21" s="621"/>
      <c r="I21" s="621"/>
      <c r="J21" s="622"/>
      <c r="K21" s="623"/>
      <c r="L21" s="624"/>
      <c r="M21" s="624"/>
      <c r="N21" s="624"/>
      <c r="O21" s="625"/>
      <c r="P21" s="625"/>
      <c r="Q21" s="625"/>
      <c r="R21" s="626" t="str">
        <f t="shared" si="1"/>
        <v/>
      </c>
      <c r="S21" s="626"/>
      <c r="T21" s="626"/>
      <c r="U21" s="627"/>
      <c r="V21" s="628"/>
      <c r="W21" s="629"/>
      <c r="X21" s="626" t="str">
        <f t="shared" si="2"/>
        <v/>
      </c>
      <c r="Y21" s="626"/>
      <c r="Z21" s="630"/>
      <c r="AA21" s="631"/>
      <c r="AB21" s="629"/>
      <c r="AC21" s="626" t="str">
        <f t="shared" si="3"/>
        <v/>
      </c>
      <c r="AD21" s="626"/>
      <c r="AE21" s="630"/>
      <c r="AF21" s="632" t="str">
        <f t="shared" si="5"/>
        <v/>
      </c>
      <c r="AG21" s="633"/>
      <c r="AH21" s="626" t="str">
        <f t="shared" si="4"/>
        <v/>
      </c>
      <c r="AI21" s="626"/>
      <c r="AJ21" s="634"/>
    </row>
    <row r="22" spans="2:36" ht="21.9" customHeight="1" x14ac:dyDescent="0.3">
      <c r="B22" s="199"/>
      <c r="C22" s="620"/>
      <c r="D22" s="621"/>
      <c r="E22" s="621"/>
      <c r="F22" s="621"/>
      <c r="G22" s="621"/>
      <c r="H22" s="621"/>
      <c r="I22" s="621"/>
      <c r="J22" s="622"/>
      <c r="K22" s="623"/>
      <c r="L22" s="624"/>
      <c r="M22" s="624"/>
      <c r="N22" s="624"/>
      <c r="O22" s="625"/>
      <c r="P22" s="625"/>
      <c r="Q22" s="625"/>
      <c r="R22" s="626" t="str">
        <f t="shared" si="1"/>
        <v/>
      </c>
      <c r="S22" s="626"/>
      <c r="T22" s="626"/>
      <c r="U22" s="627"/>
      <c r="V22" s="628"/>
      <c r="W22" s="629"/>
      <c r="X22" s="626" t="str">
        <f t="shared" si="2"/>
        <v/>
      </c>
      <c r="Y22" s="626"/>
      <c r="Z22" s="630"/>
      <c r="AA22" s="631"/>
      <c r="AB22" s="629"/>
      <c r="AC22" s="626" t="str">
        <f t="shared" si="3"/>
        <v/>
      </c>
      <c r="AD22" s="626"/>
      <c r="AE22" s="630"/>
      <c r="AF22" s="632" t="str">
        <f t="shared" si="5"/>
        <v/>
      </c>
      <c r="AG22" s="633"/>
      <c r="AH22" s="626" t="str">
        <f t="shared" si="4"/>
        <v/>
      </c>
      <c r="AI22" s="626"/>
      <c r="AJ22" s="634"/>
    </row>
    <row r="23" spans="2:36" ht="21.9" customHeight="1" x14ac:dyDescent="0.3">
      <c r="B23" s="199"/>
      <c r="C23" s="620"/>
      <c r="D23" s="621"/>
      <c r="E23" s="621"/>
      <c r="F23" s="621"/>
      <c r="G23" s="621"/>
      <c r="H23" s="621"/>
      <c r="I23" s="621"/>
      <c r="J23" s="622"/>
      <c r="K23" s="623"/>
      <c r="L23" s="624"/>
      <c r="M23" s="624"/>
      <c r="N23" s="624"/>
      <c r="O23" s="625"/>
      <c r="P23" s="625"/>
      <c r="Q23" s="625"/>
      <c r="R23" s="626" t="str">
        <f t="shared" si="1"/>
        <v/>
      </c>
      <c r="S23" s="626"/>
      <c r="T23" s="626"/>
      <c r="U23" s="627"/>
      <c r="V23" s="628"/>
      <c r="W23" s="629"/>
      <c r="X23" s="626" t="str">
        <f t="shared" si="2"/>
        <v/>
      </c>
      <c r="Y23" s="626"/>
      <c r="Z23" s="630"/>
      <c r="AA23" s="631"/>
      <c r="AB23" s="629"/>
      <c r="AC23" s="626" t="str">
        <f t="shared" si="3"/>
        <v/>
      </c>
      <c r="AD23" s="626"/>
      <c r="AE23" s="630"/>
      <c r="AF23" s="632" t="str">
        <f t="shared" si="5"/>
        <v/>
      </c>
      <c r="AG23" s="633"/>
      <c r="AH23" s="626" t="str">
        <f t="shared" si="4"/>
        <v/>
      </c>
      <c r="AI23" s="626"/>
      <c r="AJ23" s="634"/>
    </row>
    <row r="24" spans="2:36" ht="21.9" customHeight="1" x14ac:dyDescent="0.3">
      <c r="B24" s="199"/>
      <c r="C24" s="620"/>
      <c r="D24" s="621"/>
      <c r="E24" s="621"/>
      <c r="F24" s="621"/>
      <c r="G24" s="621"/>
      <c r="H24" s="621"/>
      <c r="I24" s="621"/>
      <c r="J24" s="622"/>
      <c r="K24" s="623"/>
      <c r="L24" s="624"/>
      <c r="M24" s="624"/>
      <c r="N24" s="624"/>
      <c r="O24" s="625"/>
      <c r="P24" s="625"/>
      <c r="Q24" s="625"/>
      <c r="R24" s="626" t="str">
        <f t="shared" si="1"/>
        <v/>
      </c>
      <c r="S24" s="626"/>
      <c r="T24" s="626"/>
      <c r="U24" s="627"/>
      <c r="V24" s="628"/>
      <c r="W24" s="629"/>
      <c r="X24" s="626" t="str">
        <f t="shared" si="2"/>
        <v/>
      </c>
      <c r="Y24" s="626"/>
      <c r="Z24" s="630"/>
      <c r="AA24" s="631"/>
      <c r="AB24" s="629"/>
      <c r="AC24" s="626" t="str">
        <f t="shared" si="3"/>
        <v/>
      </c>
      <c r="AD24" s="626"/>
      <c r="AE24" s="630"/>
      <c r="AF24" s="632" t="str">
        <f t="shared" si="5"/>
        <v/>
      </c>
      <c r="AG24" s="633"/>
      <c r="AH24" s="626" t="str">
        <f t="shared" si="4"/>
        <v/>
      </c>
      <c r="AI24" s="626"/>
      <c r="AJ24" s="634"/>
    </row>
    <row r="25" spans="2:36" ht="21.9" customHeight="1" x14ac:dyDescent="0.3">
      <c r="B25" s="199"/>
      <c r="C25" s="620"/>
      <c r="D25" s="621"/>
      <c r="E25" s="621"/>
      <c r="F25" s="621"/>
      <c r="G25" s="621"/>
      <c r="H25" s="621"/>
      <c r="I25" s="621"/>
      <c r="J25" s="622"/>
      <c r="K25" s="623"/>
      <c r="L25" s="624"/>
      <c r="M25" s="624"/>
      <c r="N25" s="624"/>
      <c r="O25" s="625"/>
      <c r="P25" s="625"/>
      <c r="Q25" s="625"/>
      <c r="R25" s="626" t="str">
        <f t="shared" si="1"/>
        <v/>
      </c>
      <c r="S25" s="626"/>
      <c r="T25" s="626"/>
      <c r="U25" s="627"/>
      <c r="V25" s="628"/>
      <c r="W25" s="629"/>
      <c r="X25" s="626" t="str">
        <f t="shared" si="2"/>
        <v/>
      </c>
      <c r="Y25" s="626"/>
      <c r="Z25" s="630"/>
      <c r="AA25" s="631"/>
      <c r="AB25" s="629"/>
      <c r="AC25" s="626" t="str">
        <f t="shared" si="3"/>
        <v/>
      </c>
      <c r="AD25" s="626"/>
      <c r="AE25" s="630"/>
      <c r="AF25" s="632" t="str">
        <f t="shared" si="5"/>
        <v/>
      </c>
      <c r="AG25" s="633"/>
      <c r="AH25" s="626" t="str">
        <f t="shared" si="4"/>
        <v/>
      </c>
      <c r="AI25" s="626"/>
      <c r="AJ25" s="634"/>
    </row>
    <row r="26" spans="2:36" ht="21.9" customHeight="1" x14ac:dyDescent="0.3">
      <c r="B26" s="200"/>
      <c r="C26" s="620"/>
      <c r="D26" s="621"/>
      <c r="E26" s="621"/>
      <c r="F26" s="621"/>
      <c r="G26" s="621"/>
      <c r="H26" s="621"/>
      <c r="I26" s="621"/>
      <c r="J26" s="622"/>
      <c r="K26" s="623"/>
      <c r="L26" s="624"/>
      <c r="M26" s="624"/>
      <c r="N26" s="624"/>
      <c r="O26" s="625"/>
      <c r="P26" s="625"/>
      <c r="Q26" s="625"/>
      <c r="R26" s="626" t="str">
        <f t="shared" si="1"/>
        <v/>
      </c>
      <c r="S26" s="626"/>
      <c r="T26" s="626"/>
      <c r="U26" s="627"/>
      <c r="V26" s="628"/>
      <c r="W26" s="629"/>
      <c r="X26" s="626" t="str">
        <f t="shared" si="2"/>
        <v/>
      </c>
      <c r="Y26" s="626"/>
      <c r="Z26" s="630"/>
      <c r="AA26" s="631"/>
      <c r="AB26" s="629"/>
      <c r="AC26" s="626" t="str">
        <f t="shared" si="3"/>
        <v/>
      </c>
      <c r="AD26" s="626"/>
      <c r="AE26" s="630"/>
      <c r="AF26" s="632" t="str">
        <f t="shared" si="5"/>
        <v/>
      </c>
      <c r="AG26" s="633"/>
      <c r="AH26" s="626" t="str">
        <f t="shared" si="4"/>
        <v/>
      </c>
      <c r="AI26" s="626"/>
      <c r="AJ26" s="634"/>
    </row>
    <row r="27" spans="2:36" ht="21.9" customHeight="1" x14ac:dyDescent="0.3">
      <c r="B27" s="200"/>
      <c r="C27" s="620"/>
      <c r="D27" s="621"/>
      <c r="E27" s="621"/>
      <c r="F27" s="621"/>
      <c r="G27" s="621"/>
      <c r="H27" s="621"/>
      <c r="I27" s="621"/>
      <c r="J27" s="622"/>
      <c r="K27" s="623"/>
      <c r="L27" s="624"/>
      <c r="M27" s="624"/>
      <c r="N27" s="624"/>
      <c r="O27" s="625"/>
      <c r="P27" s="625"/>
      <c r="Q27" s="625"/>
      <c r="R27" s="626" t="str">
        <f t="shared" si="1"/>
        <v/>
      </c>
      <c r="S27" s="626"/>
      <c r="T27" s="626"/>
      <c r="U27" s="627"/>
      <c r="V27" s="628"/>
      <c r="W27" s="629"/>
      <c r="X27" s="626" t="str">
        <f t="shared" si="2"/>
        <v/>
      </c>
      <c r="Y27" s="626"/>
      <c r="Z27" s="630"/>
      <c r="AA27" s="631"/>
      <c r="AB27" s="629"/>
      <c r="AC27" s="626" t="str">
        <f t="shared" si="3"/>
        <v/>
      </c>
      <c r="AD27" s="626"/>
      <c r="AE27" s="630"/>
      <c r="AF27" s="632" t="str">
        <f t="shared" si="5"/>
        <v/>
      </c>
      <c r="AG27" s="633"/>
      <c r="AH27" s="626" t="str">
        <f t="shared" si="4"/>
        <v/>
      </c>
      <c r="AI27" s="626"/>
      <c r="AJ27" s="634"/>
    </row>
    <row r="28" spans="2:36" ht="21.9" customHeight="1" thickBot="1" x14ac:dyDescent="0.35">
      <c r="B28" s="640" t="s">
        <v>199</v>
      </c>
      <c r="C28" s="641"/>
      <c r="D28" s="641"/>
      <c r="E28" s="641"/>
      <c r="F28" s="641"/>
      <c r="G28" s="641"/>
      <c r="H28" s="641"/>
      <c r="I28" s="641"/>
      <c r="J28" s="641"/>
      <c r="K28" s="641"/>
      <c r="L28" s="641"/>
      <c r="M28" s="641"/>
      <c r="N28" s="641"/>
      <c r="O28" s="641"/>
      <c r="P28" s="641"/>
      <c r="Q28" s="642"/>
      <c r="R28" s="643">
        <f>IF((SUM(R8:U27))="","",(SUM(R8:U27)))</f>
        <v>0</v>
      </c>
      <c r="S28" s="644"/>
      <c r="T28" s="644"/>
      <c r="U28" s="644"/>
      <c r="V28" s="645" t="e">
        <f>X28/$R$28</f>
        <v>#DIV/0!</v>
      </c>
      <c r="W28" s="646"/>
      <c r="X28" s="635">
        <f>SUM(X8:Z27)</f>
        <v>0</v>
      </c>
      <c r="Y28" s="635"/>
      <c r="Z28" s="635"/>
      <c r="AA28" s="647" t="e">
        <f>AC28/$R$28</f>
        <v>#DIV/0!</v>
      </c>
      <c r="AB28" s="646"/>
      <c r="AC28" s="635">
        <f>SUM(AC8:AE27)</f>
        <v>0</v>
      </c>
      <c r="AD28" s="635"/>
      <c r="AE28" s="635"/>
      <c r="AF28" s="636" t="e">
        <f>AH28/$R$28</f>
        <v>#DIV/0!</v>
      </c>
      <c r="AG28" s="637"/>
      <c r="AH28" s="638">
        <f>SUM(AH8:AJ27)</f>
        <v>0</v>
      </c>
      <c r="AI28" s="638"/>
      <c r="AJ28" s="639"/>
    </row>
  </sheetData>
  <sheetProtection algorithmName="SHA-512" hashValue="KKvPu03zpviXv0M7TNLTpQqQ9Z8ILsd5fi8gAF1HCc9TdovWnQ6EX+95y4Fj+T4rRB7OZic8rmFl4kE+ydC+fw==" saltValue="gtACTpFtq6FhJ6DsX5MITA==" spinCount="100000" sheet="1" formatCells="0" formatColumns="0" formatRows="0" selectLockedCells="1" sort="0" autoFilter="0"/>
  <mergeCells count="247">
    <mergeCell ref="AC28:AE28"/>
    <mergeCell ref="AF28:AG28"/>
    <mergeCell ref="AH28:AJ28"/>
    <mergeCell ref="X27:Z27"/>
    <mergeCell ref="AA27:AB27"/>
    <mergeCell ref="AC27:AE27"/>
    <mergeCell ref="AF27:AG27"/>
    <mergeCell ref="AH27:AJ27"/>
    <mergeCell ref="B28:Q28"/>
    <mergeCell ref="R28:U28"/>
    <mergeCell ref="V28:W28"/>
    <mergeCell ref="X28:Z28"/>
    <mergeCell ref="AA28:AB28"/>
    <mergeCell ref="C27:J27"/>
    <mergeCell ref="K27:L27"/>
    <mergeCell ref="M27:N27"/>
    <mergeCell ref="O27:Q27"/>
    <mergeCell ref="R27:U27"/>
    <mergeCell ref="V27:W27"/>
    <mergeCell ref="V26:W26"/>
    <mergeCell ref="X26:Z26"/>
    <mergeCell ref="AA26:AB26"/>
    <mergeCell ref="AC26:AE26"/>
    <mergeCell ref="AF26:AG26"/>
    <mergeCell ref="AH26:AJ26"/>
    <mergeCell ref="X25:Z25"/>
    <mergeCell ref="AA25:AB25"/>
    <mergeCell ref="AC25:AE25"/>
    <mergeCell ref="AF25:AG25"/>
    <mergeCell ref="AH25:AJ25"/>
    <mergeCell ref="V25:W25"/>
    <mergeCell ref="C26:J26"/>
    <mergeCell ref="K26:L26"/>
    <mergeCell ref="M26:N26"/>
    <mergeCell ref="O26:Q26"/>
    <mergeCell ref="R26:U26"/>
    <mergeCell ref="C25:J25"/>
    <mergeCell ref="K25:L25"/>
    <mergeCell ref="M25:N25"/>
    <mergeCell ref="O25:Q25"/>
    <mergeCell ref="R25:U25"/>
    <mergeCell ref="V24:W24"/>
    <mergeCell ref="X24:Z24"/>
    <mergeCell ref="AA24:AB24"/>
    <mergeCell ref="AC24:AE24"/>
    <mergeCell ref="AF24:AG24"/>
    <mergeCell ref="AH24:AJ24"/>
    <mergeCell ref="X23:Z23"/>
    <mergeCell ref="AA23:AB23"/>
    <mergeCell ref="AC23:AE23"/>
    <mergeCell ref="AF23:AG23"/>
    <mergeCell ref="AH23:AJ23"/>
    <mergeCell ref="V23:W23"/>
    <mergeCell ref="C24:J24"/>
    <mergeCell ref="K24:L24"/>
    <mergeCell ref="M24:N24"/>
    <mergeCell ref="O24:Q24"/>
    <mergeCell ref="R24:U24"/>
    <mergeCell ref="C23:J23"/>
    <mergeCell ref="K23:L23"/>
    <mergeCell ref="M23:N23"/>
    <mergeCell ref="O23:Q23"/>
    <mergeCell ref="R23:U23"/>
    <mergeCell ref="V22:W22"/>
    <mergeCell ref="X22:Z22"/>
    <mergeCell ref="AA22:AB22"/>
    <mergeCell ref="AC22:AE22"/>
    <mergeCell ref="AF22:AG22"/>
    <mergeCell ref="AH22:AJ22"/>
    <mergeCell ref="X21:Z21"/>
    <mergeCell ref="AA21:AB21"/>
    <mergeCell ref="AC21:AE21"/>
    <mergeCell ref="AF21:AG21"/>
    <mergeCell ref="AH21:AJ21"/>
    <mergeCell ref="V21:W21"/>
    <mergeCell ref="C22:J22"/>
    <mergeCell ref="K22:L22"/>
    <mergeCell ref="M22:N22"/>
    <mergeCell ref="O22:Q22"/>
    <mergeCell ref="R22:U22"/>
    <mergeCell ref="C21:J21"/>
    <mergeCell ref="K21:L21"/>
    <mergeCell ref="M21:N21"/>
    <mergeCell ref="O21:Q21"/>
    <mergeCell ref="R21:U21"/>
    <mergeCell ref="V20:W20"/>
    <mergeCell ref="X20:Z20"/>
    <mergeCell ref="AA20:AB20"/>
    <mergeCell ref="AC20:AE20"/>
    <mergeCell ref="AF20:AG20"/>
    <mergeCell ref="AH20:AJ20"/>
    <mergeCell ref="X19:Z19"/>
    <mergeCell ref="AA19:AB19"/>
    <mergeCell ref="AC19:AE19"/>
    <mergeCell ref="AF19:AG19"/>
    <mergeCell ref="AH19:AJ19"/>
    <mergeCell ref="V19:W19"/>
    <mergeCell ref="C20:J20"/>
    <mergeCell ref="K20:L20"/>
    <mergeCell ref="M20:N20"/>
    <mergeCell ref="O20:Q20"/>
    <mergeCell ref="R20:U20"/>
    <mergeCell ref="C19:J19"/>
    <mergeCell ref="K19:L19"/>
    <mergeCell ref="M19:N19"/>
    <mergeCell ref="O19:Q19"/>
    <mergeCell ref="R19:U19"/>
    <mergeCell ref="V18:W18"/>
    <mergeCell ref="X18:Z18"/>
    <mergeCell ref="AA18:AB18"/>
    <mergeCell ref="AC18:AE18"/>
    <mergeCell ref="AF18:AG18"/>
    <mergeCell ref="AH18:AJ18"/>
    <mergeCell ref="X17:Z17"/>
    <mergeCell ref="AA17:AB17"/>
    <mergeCell ref="AC17:AE17"/>
    <mergeCell ref="AF17:AG17"/>
    <mergeCell ref="AH17:AJ17"/>
    <mergeCell ref="V17:W17"/>
    <mergeCell ref="C18:J18"/>
    <mergeCell ref="K18:L18"/>
    <mergeCell ref="M18:N18"/>
    <mergeCell ref="O18:Q18"/>
    <mergeCell ref="R18:U18"/>
    <mergeCell ref="C17:J17"/>
    <mergeCell ref="K17:L17"/>
    <mergeCell ref="M17:N17"/>
    <mergeCell ref="O17:Q17"/>
    <mergeCell ref="R17:U17"/>
    <mergeCell ref="V16:W16"/>
    <mergeCell ref="X16:Z16"/>
    <mergeCell ref="AA16:AB16"/>
    <mergeCell ref="AC16:AE16"/>
    <mergeCell ref="AF16:AG16"/>
    <mergeCell ref="AH16:AJ16"/>
    <mergeCell ref="X15:Z15"/>
    <mergeCell ref="AA15:AB15"/>
    <mergeCell ref="AC15:AE15"/>
    <mergeCell ref="AF15:AG15"/>
    <mergeCell ref="AH15:AJ15"/>
    <mergeCell ref="V15:W15"/>
    <mergeCell ref="C16:J16"/>
    <mergeCell ref="K16:L16"/>
    <mergeCell ref="M16:N16"/>
    <mergeCell ref="O16:Q16"/>
    <mergeCell ref="R16:U16"/>
    <mergeCell ref="C15:J15"/>
    <mergeCell ref="K15:L15"/>
    <mergeCell ref="M15:N15"/>
    <mergeCell ref="O15:Q15"/>
    <mergeCell ref="R15:U15"/>
    <mergeCell ref="V14:W14"/>
    <mergeCell ref="X14:Z14"/>
    <mergeCell ref="AA14:AB14"/>
    <mergeCell ref="AC14:AE14"/>
    <mergeCell ref="AF14:AG14"/>
    <mergeCell ref="AH14:AJ14"/>
    <mergeCell ref="X13:Z13"/>
    <mergeCell ref="AA13:AB13"/>
    <mergeCell ref="AC13:AE13"/>
    <mergeCell ref="AF13:AG13"/>
    <mergeCell ref="AH13:AJ13"/>
    <mergeCell ref="V13:W13"/>
    <mergeCell ref="C14:J14"/>
    <mergeCell ref="K14:L14"/>
    <mergeCell ref="M14:N14"/>
    <mergeCell ref="O14:Q14"/>
    <mergeCell ref="R14:U14"/>
    <mergeCell ref="C13:J13"/>
    <mergeCell ref="K13:L13"/>
    <mergeCell ref="M13:N13"/>
    <mergeCell ref="O13:Q13"/>
    <mergeCell ref="R13:U13"/>
    <mergeCell ref="AF9:AG9"/>
    <mergeCell ref="AH9:AJ9"/>
    <mergeCell ref="C12:J12"/>
    <mergeCell ref="K12:L12"/>
    <mergeCell ref="M12:N12"/>
    <mergeCell ref="O12:Q12"/>
    <mergeCell ref="R12:U12"/>
    <mergeCell ref="C11:J11"/>
    <mergeCell ref="K11:L11"/>
    <mergeCell ref="M11:N11"/>
    <mergeCell ref="O11:Q11"/>
    <mergeCell ref="R11:U11"/>
    <mergeCell ref="V12:W12"/>
    <mergeCell ref="X12:Z12"/>
    <mergeCell ref="AA12:AB12"/>
    <mergeCell ref="AC12:AE12"/>
    <mergeCell ref="AF12:AG12"/>
    <mergeCell ref="AH12:AJ12"/>
    <mergeCell ref="X11:Z11"/>
    <mergeCell ref="AA11:AB11"/>
    <mergeCell ref="AC11:AE11"/>
    <mergeCell ref="AF11:AG11"/>
    <mergeCell ref="AH11:AJ11"/>
    <mergeCell ref="V11:W11"/>
    <mergeCell ref="C10:J10"/>
    <mergeCell ref="K10:L10"/>
    <mergeCell ref="M10:N10"/>
    <mergeCell ref="O10:Q10"/>
    <mergeCell ref="R10:U10"/>
    <mergeCell ref="AA8:AB8"/>
    <mergeCell ref="AC8:AE8"/>
    <mergeCell ref="AF8:AG8"/>
    <mergeCell ref="AH8:AJ8"/>
    <mergeCell ref="C9:J9"/>
    <mergeCell ref="K9:L9"/>
    <mergeCell ref="M9:N9"/>
    <mergeCell ref="O9:Q9"/>
    <mergeCell ref="R9:U9"/>
    <mergeCell ref="V9:W9"/>
    <mergeCell ref="V10:W10"/>
    <mergeCell ref="X10:Z10"/>
    <mergeCell ref="AA10:AB10"/>
    <mergeCell ref="AC10:AE10"/>
    <mergeCell ref="AF10:AG10"/>
    <mergeCell ref="AH10:AJ10"/>
    <mergeCell ref="X9:Z9"/>
    <mergeCell ref="AA9:AB9"/>
    <mergeCell ref="AC9:AE9"/>
    <mergeCell ref="C7:J7"/>
    <mergeCell ref="K7:L7"/>
    <mergeCell ref="M7:N7"/>
    <mergeCell ref="O7:Q7"/>
    <mergeCell ref="R7:U7"/>
    <mergeCell ref="V7:Z7"/>
    <mergeCell ref="AA7:AE7"/>
    <mergeCell ref="AF7:AJ7"/>
    <mergeCell ref="C8:J8"/>
    <mergeCell ref="K8:L8"/>
    <mergeCell ref="M8:N8"/>
    <mergeCell ref="O8:Q8"/>
    <mergeCell ref="R8:U8"/>
    <mergeCell ref="V8:W8"/>
    <mergeCell ref="X8:Z8"/>
    <mergeCell ref="AC2:AF2"/>
    <mergeCell ref="AG2:AJ2"/>
    <mergeCell ref="B3:N4"/>
    <mergeCell ref="P5:R5"/>
    <mergeCell ref="S5:V5"/>
    <mergeCell ref="Z5:AJ5"/>
    <mergeCell ref="C6:J6"/>
    <mergeCell ref="K6:U6"/>
    <mergeCell ref="V6:Z6"/>
    <mergeCell ref="AA6:AE6"/>
    <mergeCell ref="AF6:AJ6"/>
  </mergeCells>
  <phoneticPr fontId="1"/>
  <printOptions horizontalCentered="1"/>
  <pageMargins left="0.51181102362204722" right="0.51181102362204722" top="0.55118110236220474" bottom="0.55118110236220474" header="0.31496062992125984" footer="0.31496062992125984"/>
  <pageSetup paperSize="9" scale="80" orientation="landscape" blackAndWhite="1" r:id="rId1"/>
  <headerFooter>
    <oddHeader>&amp;R自動入力用</oddHeader>
  </headerFooter>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1ADEDB-1006-425B-B678-A53ACA9E6CD8}">
  <sheetPr codeName="Sheet9">
    <tabColor theme="4" tint="0.79998168889431442"/>
    <pageSetUpPr fitToPage="1"/>
  </sheetPr>
  <dimension ref="A1:AC26"/>
  <sheetViews>
    <sheetView showGridLines="0" view="pageBreakPreview" zoomScaleNormal="100" zoomScaleSheetLayoutView="100" workbookViewId="0">
      <pane ySplit="1" topLeftCell="A2" activePane="bottomLeft" state="frozen"/>
      <selection activeCell="S5" sqref="S5:V5"/>
      <selection pane="bottomLeft" activeCell="G14" sqref="G14:K14"/>
    </sheetView>
  </sheetViews>
  <sheetFormatPr defaultColWidth="4" defaultRowHeight="20.100000000000001" customHeight="1" x14ac:dyDescent="0.3"/>
  <cols>
    <col min="1" max="6" width="4" style="90"/>
    <col min="7" max="7" width="8.6328125" style="90" bestFit="1" customWidth="1"/>
    <col min="8" max="22" width="4" style="90"/>
    <col min="23" max="23" width="5.1796875" style="210" customWidth="1"/>
    <col min="24" max="24" width="4.08984375" style="90" customWidth="1"/>
    <col min="25" max="28" width="4" style="90"/>
    <col min="29" max="29" width="0" style="90" hidden="1" customWidth="1"/>
    <col min="30" max="16384" width="4" style="90"/>
  </cols>
  <sheetData>
    <row r="1" spans="1:29" ht="37.799999999999997" customHeight="1" x14ac:dyDescent="0.3">
      <c r="AB1" s="138"/>
      <c r="AC1" s="138">
        <f>COUNTA(G14,G16,G19,G22,L22)</f>
        <v>0</v>
      </c>
    </row>
    <row r="2" spans="1:29" ht="18.899999999999999" customHeight="1" x14ac:dyDescent="0.3">
      <c r="S2" s="384" t="s">
        <v>28</v>
      </c>
      <c r="T2" s="384"/>
      <c r="U2" s="384"/>
      <c r="V2" s="384"/>
      <c r="W2" s="374" t="str">
        <f t="array" ref="W2">IF('基本情報(必須)'!D19:E19="","",'基本情報(必須)'!D19:E19)</f>
        <v/>
      </c>
      <c r="X2" s="374"/>
      <c r="Y2" s="374"/>
      <c r="Z2" s="374"/>
    </row>
    <row r="3" spans="1:29" ht="18.899999999999999" customHeight="1" x14ac:dyDescent="0.3">
      <c r="B3" s="548" t="s">
        <v>210</v>
      </c>
      <c r="C3" s="548"/>
      <c r="D3" s="548"/>
      <c r="E3" s="548"/>
      <c r="F3" s="548"/>
      <c r="G3" s="548"/>
      <c r="H3" s="548"/>
      <c r="I3" s="548"/>
      <c r="J3" s="548"/>
      <c r="K3" s="548"/>
      <c r="L3" s="548"/>
      <c r="M3" s="548"/>
      <c r="N3" s="548"/>
      <c r="O3" s="548"/>
      <c r="P3" s="548"/>
      <c r="Q3" s="548"/>
      <c r="R3" s="548"/>
      <c r="S3" s="548"/>
      <c r="T3" s="548"/>
      <c r="U3" s="548"/>
      <c r="V3" s="548"/>
      <c r="W3" s="548"/>
      <c r="X3" s="548"/>
      <c r="Y3" s="548"/>
      <c r="Z3" s="548"/>
      <c r="AA3" s="93"/>
    </row>
    <row r="4" spans="1:29" ht="18.899999999999999" customHeight="1" x14ac:dyDescent="0.3">
      <c r="A4" s="93"/>
      <c r="B4" s="548"/>
      <c r="C4" s="548"/>
      <c r="D4" s="548"/>
      <c r="E4" s="548"/>
      <c r="F4" s="548"/>
      <c r="G4" s="548"/>
      <c r="H4" s="548"/>
      <c r="I4" s="548"/>
      <c r="J4" s="548"/>
      <c r="K4" s="548"/>
      <c r="L4" s="548"/>
      <c r="M4" s="548"/>
      <c r="N4" s="548"/>
      <c r="O4" s="548"/>
      <c r="P4" s="548"/>
      <c r="Q4" s="548"/>
      <c r="R4" s="548"/>
      <c r="S4" s="548"/>
      <c r="T4" s="548"/>
      <c r="U4" s="548"/>
      <c r="V4" s="548"/>
      <c r="W4" s="548"/>
      <c r="X4" s="548"/>
      <c r="Y4" s="548"/>
      <c r="Z4" s="548"/>
      <c r="AA4" s="93"/>
    </row>
    <row r="5" spans="1:29" ht="18.899999999999999" customHeight="1" x14ac:dyDescent="0.3"/>
    <row r="6" spans="1:29" ht="18.899999999999999" customHeight="1" x14ac:dyDescent="0.3">
      <c r="B6" s="375" t="s">
        <v>29</v>
      </c>
      <c r="C6" s="375"/>
      <c r="D6" s="375"/>
      <c r="E6" s="375"/>
      <c r="F6" s="375"/>
      <c r="G6" s="94"/>
      <c r="O6" s="377" t="s">
        <v>3</v>
      </c>
      <c r="P6" s="378"/>
      <c r="Q6" s="378"/>
      <c r="R6" s="95" t="s">
        <v>33</v>
      </c>
      <c r="S6" s="381" t="str">
        <f t="array" ref="S6">IF('基本情報(必須)'!$D$4:$E$4="","",'基本情報(必須)'!$D$4:$E$4)</f>
        <v>111-1111</v>
      </c>
      <c r="T6" s="381"/>
      <c r="U6" s="381"/>
      <c r="V6" s="80"/>
      <c r="W6" s="211"/>
      <c r="X6" s="80"/>
      <c r="Y6" s="80"/>
      <c r="Z6" s="96"/>
    </row>
    <row r="7" spans="1:29" ht="18.899999999999999" customHeight="1" x14ac:dyDescent="0.2">
      <c r="B7" s="376"/>
      <c r="C7" s="376"/>
      <c r="D7" s="376"/>
      <c r="E7" s="376"/>
      <c r="F7" s="376"/>
      <c r="G7" s="382" t="s">
        <v>30</v>
      </c>
      <c r="H7" s="382"/>
      <c r="O7" s="379"/>
      <c r="P7" s="380"/>
      <c r="Q7" s="380"/>
      <c r="R7" s="349" t="str">
        <f t="array" ref="R7">IF('基本情報(必須)'!$D$5:$E$5="","",'基本情報(必須)'!$D$5:$E$5)</f>
        <v>三重県鈴鹿市●●町●丁目●-●</v>
      </c>
      <c r="S7" s="349"/>
      <c r="T7" s="349"/>
      <c r="U7" s="349"/>
      <c r="V7" s="349"/>
      <c r="W7" s="349"/>
      <c r="X7" s="349"/>
      <c r="Y7" s="349"/>
      <c r="Z7" s="540"/>
    </row>
    <row r="8" spans="1:29" ht="18.899999999999999" customHeight="1" x14ac:dyDescent="0.3">
      <c r="O8" s="379"/>
      <c r="P8" s="380"/>
      <c r="Q8" s="380"/>
      <c r="R8" s="349" t="str">
        <f t="array" ref="R8">IF('基本情報(必須)'!$D$6:$E$6="","",'基本情報(必須)'!$D$6:$E$6)</f>
        <v>鈴鹿ビル1階</v>
      </c>
      <c r="S8" s="349"/>
      <c r="T8" s="349"/>
      <c r="U8" s="349"/>
      <c r="V8" s="349"/>
      <c r="W8" s="349"/>
      <c r="X8" s="349"/>
      <c r="Y8" s="349"/>
      <c r="Z8" s="540"/>
    </row>
    <row r="9" spans="1:29" ht="18.899999999999999" customHeight="1" x14ac:dyDescent="0.3">
      <c r="O9" s="379" t="s">
        <v>31</v>
      </c>
      <c r="P9" s="380"/>
      <c r="Q9" s="380"/>
      <c r="R9" s="349" t="str">
        <f t="array" ref="R9">IF('基本情報(必須)'!$D$3:$E$3="","",'基本情報(必須)'!$D$3:$E$3)</f>
        <v>株式会社●●</v>
      </c>
      <c r="S9" s="349"/>
      <c r="T9" s="349"/>
      <c r="U9" s="349"/>
      <c r="V9" s="349"/>
      <c r="W9" s="349"/>
      <c r="X9" s="349"/>
      <c r="Y9" s="349"/>
      <c r="Z9" s="540"/>
    </row>
    <row r="10" spans="1:29" ht="18.899999999999999" customHeight="1" x14ac:dyDescent="0.3">
      <c r="O10" s="379" t="s">
        <v>283</v>
      </c>
      <c r="P10" s="380"/>
      <c r="Q10" s="380"/>
      <c r="R10" s="349" t="str">
        <f t="array" ref="R10">IF('基本情報(必須)'!$D$7:$E$7="","",'基本情報(必須)'!$D$7:$E$7)</f>
        <v>代表取締役　鈴鹿　一郎</v>
      </c>
      <c r="S10" s="349"/>
      <c r="T10" s="349"/>
      <c r="U10" s="349"/>
      <c r="V10" s="349"/>
      <c r="W10" s="349"/>
      <c r="X10" s="349"/>
      <c r="Y10" s="349"/>
      <c r="Z10" s="99"/>
    </row>
    <row r="11" spans="1:29" ht="18.899999999999999" customHeight="1" x14ac:dyDescent="0.3">
      <c r="O11" s="379" t="s">
        <v>284</v>
      </c>
      <c r="P11" s="380"/>
      <c r="Q11" s="380"/>
      <c r="R11" s="352" t="str">
        <f t="array" ref="R11">IF('基本情報(必須)'!$D$8:$E$8="","",'基本情報(必須)'!$D$8:$E$8)</f>
        <v>T0000000000000</v>
      </c>
      <c r="S11" s="352"/>
      <c r="T11" s="352"/>
      <c r="U11" s="352"/>
      <c r="V11" s="352"/>
      <c r="W11" s="352"/>
      <c r="X11" s="352"/>
      <c r="Y11" s="352"/>
      <c r="Z11" s="209"/>
    </row>
    <row r="12" spans="1:29" ht="18.899999999999999" customHeight="1" x14ac:dyDescent="0.3">
      <c r="O12" s="353" t="s">
        <v>56</v>
      </c>
      <c r="P12" s="354"/>
      <c r="Q12" s="355"/>
      <c r="R12" s="367" t="str">
        <f t="array" ref="R12">IF('基本情報(必須)'!$D$11:$E$11="","",'基本情報(必須)'!$D$11:$E$11)</f>
        <v>■■銀行</v>
      </c>
      <c r="S12" s="368"/>
      <c r="T12" s="368"/>
      <c r="U12" s="369"/>
      <c r="V12" s="356" t="s">
        <v>282</v>
      </c>
      <c r="W12" s="357"/>
      <c r="X12" s="367" t="str">
        <f t="array" ref="X12">IF('基本情報(必須)'!$D$12:$E$12="","",'基本情報(必須)'!$D$12:$E$12)</f>
        <v>■■■支店</v>
      </c>
      <c r="Y12" s="368"/>
      <c r="Z12" s="369"/>
    </row>
    <row r="13" spans="1:29" ht="18.899999999999999" customHeight="1" x14ac:dyDescent="0.3">
      <c r="B13" s="533" t="s">
        <v>249</v>
      </c>
      <c r="C13" s="534"/>
      <c r="D13" s="534"/>
      <c r="E13" s="534"/>
      <c r="F13" s="535"/>
      <c r="G13" s="110" t="str">
        <f>IF($H$13="","",INDEX(リスト!$C$3:$D$55,MATCH($H$13,リスト!$C$3:$C$55,0),2))</f>
        <v/>
      </c>
      <c r="H13" s="543" t="str">
        <f>IFERROR(INDEX('基本情報(必須)'!$C$24:$L$38,MATCH(設定シート!$C$5,'基本情報(必須)'!$H$24:$H$38,0),2)&amp;"","")</f>
        <v/>
      </c>
      <c r="I13" s="543"/>
      <c r="J13" s="543"/>
      <c r="K13" s="544"/>
      <c r="O13" s="353" t="s">
        <v>280</v>
      </c>
      <c r="P13" s="354"/>
      <c r="Q13" s="355"/>
      <c r="R13" s="545" t="str">
        <f t="array" ref="R13">IF('基本情報(必須)'!D13:E13="","",'基本情報(必須)'!$D$13:$E$13)</f>
        <v>普通</v>
      </c>
      <c r="S13" s="546"/>
      <c r="T13" s="546"/>
      <c r="U13" s="547"/>
      <c r="V13" s="356" t="s">
        <v>281</v>
      </c>
      <c r="W13" s="357"/>
      <c r="X13" s="545">
        <f t="array" ref="X13">IF('基本情報(必須)'!D14:E14="","",'基本情報(必須)'!D14:E14)</f>
        <v>1234567</v>
      </c>
      <c r="Y13" s="546"/>
      <c r="Z13" s="547"/>
    </row>
    <row r="14" spans="1:29" ht="20.100000000000001" customHeight="1" x14ac:dyDescent="0.3">
      <c r="B14" s="533" t="s">
        <v>35</v>
      </c>
      <c r="C14" s="534"/>
      <c r="D14" s="534"/>
      <c r="E14" s="534"/>
      <c r="F14" s="535"/>
      <c r="G14" s="580"/>
      <c r="H14" s="580"/>
      <c r="I14" s="580"/>
      <c r="J14" s="580"/>
      <c r="K14" s="581"/>
      <c r="O14" s="353" t="s">
        <v>57</v>
      </c>
      <c r="P14" s="354"/>
      <c r="Q14" s="355"/>
      <c r="R14" s="367" t="str">
        <f t="array" ref="R14">IF('基本情報(必須)'!$D$15:$E$15="","",'基本情報(必須)'!$D$15:$E$15)</f>
        <v>株式会社●●</v>
      </c>
      <c r="S14" s="368"/>
      <c r="T14" s="368"/>
      <c r="U14" s="368"/>
      <c r="V14" s="368"/>
      <c r="W14" s="368"/>
      <c r="X14" s="368"/>
      <c r="Y14" s="368"/>
      <c r="Z14" s="369"/>
    </row>
    <row r="15" spans="1:29" ht="20.100000000000001" customHeight="1" x14ac:dyDescent="0.3">
      <c r="B15" s="533" t="s">
        <v>55</v>
      </c>
      <c r="C15" s="534"/>
      <c r="D15" s="534"/>
      <c r="E15" s="534"/>
      <c r="F15" s="535"/>
      <c r="G15" s="541" t="str">
        <f>IFERROR(INDEX('基本情報(必須)'!$C$24:$L$38,MATCH(設定シート!$C$5,'基本情報(必須)'!$H$24:$H$38,0),3)&amp;"","")</f>
        <v/>
      </c>
      <c r="H15" s="541"/>
      <c r="I15" s="541"/>
      <c r="J15" s="541"/>
      <c r="K15" s="542"/>
      <c r="O15" s="353" t="s">
        <v>86</v>
      </c>
      <c r="P15" s="354"/>
      <c r="Q15" s="355"/>
      <c r="R15" s="367" t="str">
        <f t="array" ref="R15">IF('基本情報(必須)'!$D$16:$E$16="","",'基本情報(必須)'!$D$16:$E$16)</f>
        <v>ｶ)●●</v>
      </c>
      <c r="S15" s="368"/>
      <c r="T15" s="368"/>
      <c r="U15" s="368"/>
      <c r="V15" s="368"/>
      <c r="W15" s="368"/>
      <c r="X15" s="368"/>
      <c r="Y15" s="368"/>
      <c r="Z15" s="369"/>
    </row>
    <row r="16" spans="1:29" ht="20.100000000000001" customHeight="1" x14ac:dyDescent="0.3">
      <c r="B16" s="533" t="s">
        <v>40</v>
      </c>
      <c r="C16" s="534"/>
      <c r="D16" s="534"/>
      <c r="E16" s="534"/>
      <c r="F16" s="535"/>
      <c r="G16" s="580"/>
      <c r="H16" s="580"/>
      <c r="I16" s="580"/>
      <c r="J16" s="580"/>
      <c r="K16" s="581"/>
    </row>
    <row r="17" spans="2:27" ht="21" customHeight="1" x14ac:dyDescent="0.3">
      <c r="B17" s="572" t="s">
        <v>34</v>
      </c>
      <c r="C17" s="573"/>
      <c r="D17" s="573"/>
      <c r="E17" s="573"/>
      <c r="F17" s="574"/>
      <c r="G17" s="648" t="str">
        <f>IFERROR(INDEX('基本情報(必須)'!$C$24:$L$38,MATCH(設定シート!$C$5,'基本情報(必須)'!$H$24:$H$38,0),4)&amp;"","")</f>
        <v/>
      </c>
      <c r="H17" s="648"/>
      <c r="I17" s="648"/>
      <c r="J17" s="648"/>
      <c r="K17" s="648"/>
      <c r="L17" s="648"/>
      <c r="M17" s="648"/>
      <c r="N17" s="648"/>
      <c r="O17" s="648"/>
      <c r="P17" s="648"/>
      <c r="Q17" s="648"/>
      <c r="R17" s="648"/>
      <c r="S17" s="648"/>
      <c r="T17" s="648"/>
      <c r="U17" s="648"/>
      <c r="V17" s="648"/>
      <c r="W17" s="648"/>
      <c r="X17" s="648"/>
      <c r="Y17" s="648"/>
      <c r="Z17" s="649"/>
    </row>
    <row r="18" spans="2:27" ht="21" customHeight="1" x14ac:dyDescent="0.3">
      <c r="B18" s="575"/>
      <c r="C18" s="576"/>
      <c r="D18" s="576"/>
      <c r="E18" s="576"/>
      <c r="F18" s="577"/>
      <c r="G18" s="650" t="str">
        <f>IFERROR(INDEX('基本情報(必須)'!$C$24:$L$38,MATCH(設定シート!$C$5,'基本情報(必須)'!$H$24:$H$38,0),5)&amp;"","")</f>
        <v/>
      </c>
      <c r="H18" s="650"/>
      <c r="I18" s="650"/>
      <c r="J18" s="650"/>
      <c r="K18" s="650"/>
      <c r="L18" s="650"/>
      <c r="M18" s="650"/>
      <c r="N18" s="650"/>
      <c r="O18" s="650"/>
      <c r="P18" s="650"/>
      <c r="Q18" s="650"/>
      <c r="R18" s="650"/>
      <c r="S18" s="650"/>
      <c r="T18" s="650"/>
      <c r="U18" s="650"/>
      <c r="V18" s="650"/>
      <c r="W18" s="650"/>
      <c r="X18" s="650"/>
      <c r="Y18" s="650"/>
      <c r="Z18" s="651"/>
    </row>
    <row r="19" spans="2:27" ht="30" customHeight="1" x14ac:dyDescent="0.3">
      <c r="B19" s="584" t="s">
        <v>59</v>
      </c>
      <c r="C19" s="585"/>
      <c r="D19" s="585"/>
      <c r="E19" s="585"/>
      <c r="F19" s="586"/>
      <c r="G19" s="588"/>
      <c r="H19" s="589"/>
      <c r="I19" s="589"/>
      <c r="J19" s="589"/>
      <c r="K19" s="590"/>
      <c r="L19" s="656"/>
      <c r="M19" s="657"/>
      <c r="N19" s="657"/>
      <c r="O19" s="657"/>
      <c r="P19" s="657"/>
      <c r="Q19" s="657"/>
      <c r="R19" s="657"/>
      <c r="S19" s="657"/>
      <c r="T19" s="657"/>
      <c r="U19" s="657"/>
      <c r="V19" s="657"/>
      <c r="W19" s="657"/>
      <c r="X19" s="657"/>
      <c r="Y19" s="657"/>
      <c r="Z19" s="658"/>
    </row>
    <row r="20" spans="2:27" ht="30" customHeight="1" thickBot="1" x14ac:dyDescent="0.35">
      <c r="B20" s="594" t="s">
        <v>85</v>
      </c>
      <c r="C20" s="595"/>
      <c r="D20" s="595"/>
      <c r="E20" s="596">
        <v>0.1</v>
      </c>
      <c r="F20" s="597"/>
      <c r="G20" s="591">
        <f>$G$19*$E$20</f>
        <v>0</v>
      </c>
      <c r="H20" s="592"/>
      <c r="I20" s="592"/>
      <c r="J20" s="592"/>
      <c r="K20" s="593"/>
      <c r="L20" s="652"/>
      <c r="M20" s="653"/>
      <c r="N20" s="653"/>
      <c r="O20" s="653"/>
      <c r="P20" s="653"/>
      <c r="Q20" s="654"/>
      <c r="R20" s="654"/>
      <c r="S20" s="654"/>
      <c r="T20" s="654"/>
      <c r="U20" s="654"/>
      <c r="V20" s="653"/>
      <c r="W20" s="653"/>
      <c r="X20" s="653"/>
      <c r="Y20" s="653"/>
      <c r="Z20" s="655"/>
    </row>
    <row r="21" spans="2:27" ht="30" customHeight="1" thickTop="1" x14ac:dyDescent="0.3">
      <c r="B21" s="587"/>
      <c r="C21" s="587"/>
      <c r="D21" s="587"/>
      <c r="E21" s="587"/>
      <c r="F21" s="587"/>
      <c r="G21" s="527" t="s">
        <v>36</v>
      </c>
      <c r="H21" s="528"/>
      <c r="I21" s="528"/>
      <c r="J21" s="528"/>
      <c r="K21" s="528"/>
      <c r="L21" s="527" t="s">
        <v>37</v>
      </c>
      <c r="M21" s="528"/>
      <c r="N21" s="528"/>
      <c r="O21" s="528"/>
      <c r="P21" s="353"/>
      <c r="Q21" s="529" t="s">
        <v>38</v>
      </c>
      <c r="R21" s="530"/>
      <c r="S21" s="530"/>
      <c r="T21" s="530"/>
      <c r="U21" s="531"/>
      <c r="V21" s="532" t="s">
        <v>39</v>
      </c>
      <c r="W21" s="528"/>
      <c r="X21" s="528"/>
      <c r="Y21" s="528"/>
      <c r="Z21" s="528"/>
    </row>
    <row r="22" spans="2:27" ht="30" customHeight="1" x14ac:dyDescent="0.3">
      <c r="B22" s="582" t="s">
        <v>58</v>
      </c>
      <c r="C22" s="582"/>
      <c r="D22" s="582"/>
      <c r="E22" s="582"/>
      <c r="F22" s="582"/>
      <c r="G22" s="556"/>
      <c r="H22" s="556"/>
      <c r="I22" s="556"/>
      <c r="J22" s="556"/>
      <c r="K22" s="556"/>
      <c r="L22" s="556"/>
      <c r="M22" s="556"/>
      <c r="N22" s="556"/>
      <c r="O22" s="556"/>
      <c r="P22" s="557"/>
      <c r="Q22" s="558">
        <f>G22-L22</f>
        <v>0</v>
      </c>
      <c r="R22" s="550"/>
      <c r="S22" s="550"/>
      <c r="T22" s="550"/>
      <c r="U22" s="559"/>
      <c r="V22" s="549">
        <f>$G$19-G22</f>
        <v>0</v>
      </c>
      <c r="W22" s="550"/>
      <c r="X22" s="550"/>
      <c r="Y22" s="550"/>
      <c r="Z22" s="550"/>
      <c r="AA22" s="109"/>
    </row>
    <row r="23" spans="2:27" ht="30" customHeight="1" x14ac:dyDescent="0.3">
      <c r="B23" s="583" t="s">
        <v>43</v>
      </c>
      <c r="C23" s="583"/>
      <c r="D23" s="583"/>
      <c r="E23" s="583"/>
      <c r="F23" s="583"/>
      <c r="G23" s="551">
        <f>G22*0.1</f>
        <v>0</v>
      </c>
      <c r="H23" s="551"/>
      <c r="I23" s="551"/>
      <c r="J23" s="551"/>
      <c r="K23" s="551"/>
      <c r="L23" s="551">
        <f>L22*0.1</f>
        <v>0</v>
      </c>
      <c r="M23" s="551"/>
      <c r="N23" s="551"/>
      <c r="O23" s="551"/>
      <c r="P23" s="552"/>
      <c r="Q23" s="553">
        <f>Q22*0.1</f>
        <v>0</v>
      </c>
      <c r="R23" s="551"/>
      <c r="S23" s="551"/>
      <c r="T23" s="551"/>
      <c r="U23" s="554"/>
      <c r="V23" s="555">
        <f>V22*0.1</f>
        <v>0</v>
      </c>
      <c r="W23" s="551"/>
      <c r="X23" s="551"/>
      <c r="Y23" s="551"/>
      <c r="Z23" s="551"/>
      <c r="AA23" s="109"/>
    </row>
    <row r="24" spans="2:27" ht="30" customHeight="1" x14ac:dyDescent="0.3">
      <c r="B24" s="562" t="s">
        <v>41</v>
      </c>
      <c r="C24" s="562"/>
      <c r="D24" s="562"/>
      <c r="E24" s="562"/>
      <c r="F24" s="562"/>
      <c r="G24" s="563">
        <f>IF(ISERROR(G22/$G$19),,(G22/$G$19))</f>
        <v>0</v>
      </c>
      <c r="H24" s="563"/>
      <c r="I24" s="563"/>
      <c r="J24" s="563"/>
      <c r="K24" s="563"/>
      <c r="L24" s="563">
        <f>IF(ISERROR(L22/$G$19),,(L22/$G$19))</f>
        <v>0</v>
      </c>
      <c r="M24" s="563"/>
      <c r="N24" s="563"/>
      <c r="O24" s="563"/>
      <c r="P24" s="564"/>
      <c r="Q24" s="565">
        <f>IF(ISERROR(Q22/$G$19),,(Q22/$G$19))</f>
        <v>0</v>
      </c>
      <c r="R24" s="563"/>
      <c r="S24" s="563"/>
      <c r="T24" s="563"/>
      <c r="U24" s="566"/>
      <c r="V24" s="567">
        <f>IF(ISERROR(V22/$G$19),,(V22/$G$19))</f>
        <v>0</v>
      </c>
      <c r="W24" s="563"/>
      <c r="X24" s="563"/>
      <c r="Y24" s="563"/>
      <c r="Z24" s="563"/>
    </row>
    <row r="25" spans="2:27" ht="30" customHeight="1" thickBot="1" x14ac:dyDescent="0.35">
      <c r="B25" s="528" t="s">
        <v>42</v>
      </c>
      <c r="C25" s="528"/>
      <c r="D25" s="528"/>
      <c r="E25" s="528"/>
      <c r="F25" s="528"/>
      <c r="G25" s="561">
        <f>SUM(G22:K23)</f>
        <v>0</v>
      </c>
      <c r="H25" s="561"/>
      <c r="I25" s="561"/>
      <c r="J25" s="561"/>
      <c r="K25" s="561"/>
      <c r="L25" s="561">
        <f>SUM(L22:P23)</f>
        <v>0</v>
      </c>
      <c r="M25" s="561"/>
      <c r="N25" s="561"/>
      <c r="O25" s="561"/>
      <c r="P25" s="568"/>
      <c r="Q25" s="569">
        <f>SUM(Q22:U23)</f>
        <v>0</v>
      </c>
      <c r="R25" s="570"/>
      <c r="S25" s="570"/>
      <c r="T25" s="570"/>
      <c r="U25" s="571"/>
      <c r="V25" s="560">
        <f>SUM(V22:Z23)</f>
        <v>0</v>
      </c>
      <c r="W25" s="561"/>
      <c r="X25" s="561"/>
      <c r="Y25" s="561"/>
      <c r="Z25" s="561"/>
    </row>
    <row r="26" spans="2:27" ht="20.100000000000001" customHeight="1" thickTop="1" x14ac:dyDescent="0.3"/>
  </sheetData>
  <sheetProtection algorithmName="SHA-512" hashValue="Y1G7gvKkapmkWeHjuJcsjRoH02p9u70cKSwOlh+aGHt4JnDR+MAONh0vmPTn+bo7UhSp4+ZJcxbDP+uSbsHXBA==" saltValue="fQvWRvkgFoIXhyiVj4/lfw==" spinCount="100000" sheet="1" formatCells="0" formatColumns="0" formatRows="0" selectLockedCells="1" sort="0" autoFilter="0"/>
  <mergeCells count="70">
    <mergeCell ref="O10:Q10"/>
    <mergeCell ref="O11:Q11"/>
    <mergeCell ref="R10:Y10"/>
    <mergeCell ref="R11:Y11"/>
    <mergeCell ref="L25:P25"/>
    <mergeCell ref="Q25:U25"/>
    <mergeCell ref="V25:Z25"/>
    <mergeCell ref="L19:Z19"/>
    <mergeCell ref="O12:Q12"/>
    <mergeCell ref="R12:U12"/>
    <mergeCell ref="V12:W12"/>
    <mergeCell ref="X12:Z12"/>
    <mergeCell ref="O15:Q15"/>
    <mergeCell ref="R15:Z15"/>
    <mergeCell ref="V24:Z24"/>
    <mergeCell ref="B23:F23"/>
    <mergeCell ref="G23:K23"/>
    <mergeCell ref="L23:P23"/>
    <mergeCell ref="Q23:U23"/>
    <mergeCell ref="V23:Z23"/>
    <mergeCell ref="B25:F25"/>
    <mergeCell ref="G25:K25"/>
    <mergeCell ref="L21:P21"/>
    <mergeCell ref="Q21:U21"/>
    <mergeCell ref="V21:Z21"/>
    <mergeCell ref="B22:F22"/>
    <mergeCell ref="G22:K22"/>
    <mergeCell ref="L22:P22"/>
    <mergeCell ref="Q22:U22"/>
    <mergeCell ref="V22:Z22"/>
    <mergeCell ref="B21:F21"/>
    <mergeCell ref="G21:K21"/>
    <mergeCell ref="B24:F24"/>
    <mergeCell ref="G24:K24"/>
    <mergeCell ref="L24:P24"/>
    <mergeCell ref="Q24:U24"/>
    <mergeCell ref="B20:D20"/>
    <mergeCell ref="E20:F20"/>
    <mergeCell ref="G20:K20"/>
    <mergeCell ref="L20:Z20"/>
    <mergeCell ref="B19:F19"/>
    <mergeCell ref="G19:K19"/>
    <mergeCell ref="B14:F14"/>
    <mergeCell ref="G14:K14"/>
    <mergeCell ref="O14:Q14"/>
    <mergeCell ref="R14:Z14"/>
    <mergeCell ref="B13:F13"/>
    <mergeCell ref="H13:K13"/>
    <mergeCell ref="O13:Q13"/>
    <mergeCell ref="V13:W13"/>
    <mergeCell ref="R13:U13"/>
    <mergeCell ref="X13:Z13"/>
    <mergeCell ref="B16:F16"/>
    <mergeCell ref="G16:K16"/>
    <mergeCell ref="G17:Z17"/>
    <mergeCell ref="G15:K15"/>
    <mergeCell ref="B17:F18"/>
    <mergeCell ref="B15:F15"/>
    <mergeCell ref="G18:Z18"/>
    <mergeCell ref="O9:Q9"/>
    <mergeCell ref="R9:Z9"/>
    <mergeCell ref="S2:V2"/>
    <mergeCell ref="W2:Z2"/>
    <mergeCell ref="B3:Z4"/>
    <mergeCell ref="B6:F7"/>
    <mergeCell ref="O6:Q8"/>
    <mergeCell ref="S6:U6"/>
    <mergeCell ref="G7:H7"/>
    <mergeCell ref="R7:Z7"/>
    <mergeCell ref="R8:Z8"/>
  </mergeCells>
  <phoneticPr fontId="1"/>
  <conditionalFormatting sqref="G15">
    <cfRule type="expression" dxfId="69" priority="10">
      <formula>$G$15=""</formula>
    </cfRule>
  </conditionalFormatting>
  <conditionalFormatting sqref="G17">
    <cfRule type="expression" dxfId="68" priority="7">
      <formula>$G$17=""</formula>
    </cfRule>
  </conditionalFormatting>
  <conditionalFormatting sqref="G18">
    <cfRule type="expression" dxfId="67" priority="6">
      <formula>$G$18=""</formula>
    </cfRule>
  </conditionalFormatting>
  <conditionalFormatting sqref="G14:K14 G16:K16 G19:K19 G22:P22">
    <cfRule type="expression" dxfId="66" priority="2">
      <formula>$AC$1&gt;0</formula>
    </cfRule>
  </conditionalFormatting>
  <conditionalFormatting sqref="G14:K14">
    <cfRule type="expression" dxfId="65" priority="9">
      <formula>$G$14=""</formula>
    </cfRule>
  </conditionalFormatting>
  <conditionalFormatting sqref="G16:K16">
    <cfRule type="expression" dxfId="64" priority="8">
      <formula>$G$16=""</formula>
    </cfRule>
  </conditionalFormatting>
  <conditionalFormatting sqref="G19:K19">
    <cfRule type="expression" dxfId="63" priority="5">
      <formula>$G$19=""</formula>
    </cfRule>
  </conditionalFormatting>
  <conditionalFormatting sqref="G22:K22">
    <cfRule type="expression" dxfId="62" priority="4">
      <formula>$G$22=""</formula>
    </cfRule>
  </conditionalFormatting>
  <conditionalFormatting sqref="L22:P22">
    <cfRule type="expression" dxfId="61" priority="3">
      <formula>$L$22=""</formula>
    </cfRule>
  </conditionalFormatting>
  <printOptions horizontalCentered="1"/>
  <pageMargins left="0.51181102362204722" right="0.51181102362204722" top="0.55118110236220474" bottom="0.55118110236220474" header="0.31496062992125984" footer="0.31496062992125984"/>
  <pageSetup paperSize="9" scale="91" orientation="landscape" blackAndWhite="1" r:id="rId1"/>
  <headerFooter>
    <oddHeader>&amp;R自動入力用</oddHeader>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26</vt:i4>
      </vt:variant>
      <vt:variant>
        <vt:lpstr>名前付き一覧</vt:lpstr>
      </vt:variant>
      <vt:variant>
        <vt:i4>31</vt:i4>
      </vt:variant>
    </vt:vector>
  </HeadingPairs>
  <TitlesOfParts>
    <vt:vector size="57" baseType="lpstr">
      <vt:lpstr>基本情報(必須)</vt:lpstr>
      <vt:lpstr>請求書総括表</vt:lpstr>
      <vt:lpstr>請求書総括表 (手入力用)</vt:lpstr>
      <vt:lpstr>設定シート</vt:lpstr>
      <vt:lpstr>リスト</vt:lpstr>
      <vt:lpstr>説明シート</vt:lpstr>
      <vt:lpstr>①請求書（指定様式_請負）1</vt:lpstr>
      <vt:lpstr>①物品請求　内訳書1</vt:lpstr>
      <vt:lpstr>①請求書（指定様式_請負）2</vt:lpstr>
      <vt:lpstr>①物品請求　内訳書2</vt:lpstr>
      <vt:lpstr>①請求書（指定様式_請負）3</vt:lpstr>
      <vt:lpstr>①物品請求　内訳書3</vt:lpstr>
      <vt:lpstr>①請求書（指定様式_請負）4</vt:lpstr>
      <vt:lpstr>①物品請求　内訳書4</vt:lpstr>
      <vt:lpstr>①請求書（指定様式_請負）5</vt:lpstr>
      <vt:lpstr>①物品請求　内訳書5</vt:lpstr>
      <vt:lpstr>①請求書（指定様式_請負）6</vt:lpstr>
      <vt:lpstr>①物品請求　内訳書6</vt:lpstr>
      <vt:lpstr>①出面明細書（指定様式_労務）</vt:lpstr>
      <vt:lpstr>②請求書（指定様式_労務）</vt:lpstr>
      <vt:lpstr>②出面明細書（指定様式_労務）</vt:lpstr>
      <vt:lpstr>②請求書（指定様式_労務）会費対象外</vt:lpstr>
      <vt:lpstr>②出面明細書（指定様式_労務）会費対象外</vt:lpstr>
      <vt:lpstr>③請求書（指定様式_一般諸工事・その他）</vt:lpstr>
      <vt:lpstr>③出面明細書（指定様式_一般諸工事・その他）</vt:lpstr>
      <vt:lpstr>③請求書（指定様式_一般諸工事・その他）会費対象外</vt:lpstr>
      <vt:lpstr>'①出面明細書（指定様式_労務）'!Print_Area</vt:lpstr>
      <vt:lpstr>'①請求書（指定様式_請負）1'!Print_Area</vt:lpstr>
      <vt:lpstr>'①請求書（指定様式_請負）2'!Print_Area</vt:lpstr>
      <vt:lpstr>'①請求書（指定様式_請負）3'!Print_Area</vt:lpstr>
      <vt:lpstr>'①請求書（指定様式_請負）4'!Print_Area</vt:lpstr>
      <vt:lpstr>'①請求書（指定様式_請負）5'!Print_Area</vt:lpstr>
      <vt:lpstr>'①請求書（指定様式_請負）6'!Print_Area</vt:lpstr>
      <vt:lpstr>'①物品請求　内訳書1'!Print_Area</vt:lpstr>
      <vt:lpstr>'①物品請求　内訳書2'!Print_Area</vt:lpstr>
      <vt:lpstr>'①物品請求　内訳書3'!Print_Area</vt:lpstr>
      <vt:lpstr>'①物品請求　内訳書4'!Print_Area</vt:lpstr>
      <vt:lpstr>'①物品請求　内訳書5'!Print_Area</vt:lpstr>
      <vt:lpstr>'①物品請求　内訳書6'!Print_Area</vt:lpstr>
      <vt:lpstr>'②出面明細書（指定様式_労務）'!Print_Area</vt:lpstr>
      <vt:lpstr>'②出面明細書（指定様式_労務）会費対象外'!Print_Area</vt:lpstr>
      <vt:lpstr>'②請求書（指定様式_労務）'!Print_Area</vt:lpstr>
      <vt:lpstr>'②請求書（指定様式_労務）会費対象外'!Print_Area</vt:lpstr>
      <vt:lpstr>'③出面明細書（指定様式_一般諸工事・その他）'!Print_Area</vt:lpstr>
      <vt:lpstr>'③請求書（指定様式_一般諸工事・その他）'!Print_Area</vt:lpstr>
      <vt:lpstr>'③請求書（指定様式_一般諸工事・その他）会費対象外'!Print_Area</vt:lpstr>
      <vt:lpstr>請求書総括表!Print_Area</vt:lpstr>
      <vt:lpstr>'請求書総括表 (手入力用)'!Print_Area</vt:lpstr>
      <vt:lpstr>'①出面明細書（指定様式_労務）'!Print_Titles</vt:lpstr>
      <vt:lpstr>'②出面明細書（指定様式_労務）'!Print_Titles</vt:lpstr>
      <vt:lpstr>'②出面明細書（指定様式_労務）会費対象外'!Print_Titles</vt:lpstr>
      <vt:lpstr>'③出面明細書（指定様式_一般諸工事・その他）'!Print_Titles</vt:lpstr>
      <vt:lpstr>SG</vt:lpstr>
      <vt:lpstr>SGD</vt:lpstr>
      <vt:lpstr>SGZ</vt:lpstr>
      <vt:lpstr>SRT</vt:lpstr>
      <vt:lpstr>注文書無し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株式会社鈴鹿 山下</dc:creator>
  <cp:lastModifiedBy>m-shimoda</cp:lastModifiedBy>
  <cp:lastPrinted>2025-10-23T07:10:25Z</cp:lastPrinted>
  <dcterms:created xsi:type="dcterms:W3CDTF">2024-12-26T02:31:50Z</dcterms:created>
  <dcterms:modified xsi:type="dcterms:W3CDTF">2025-10-23T07:14:34Z</dcterms:modified>
</cp:coreProperties>
</file>